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SR\AppData\Local\Temp\Rar$DIa11268.10344\"/>
    </mc:Choice>
  </mc:AlternateContent>
  <xr:revisionPtr revIDLastSave="0" documentId="13_ncr:1_{D121E129-2619-45A5-BB55-BD0A6F39FA3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直螺线管" sheetId="2" r:id="rId1"/>
    <sheet name="线圈" sheetId="1" r:id="rId2"/>
    <sheet name="汇总表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35" i="1" l="1"/>
  <c r="M26" i="1"/>
  <c r="N26" i="1" s="1"/>
  <c r="F4" i="2"/>
  <c r="G4" i="1"/>
  <c r="H4" i="1" s="1"/>
  <c r="S5" i="1"/>
  <c r="T5" i="1" s="1"/>
  <c r="S6" i="1"/>
  <c r="T6" i="1" s="1"/>
  <c r="E4" i="3" s="1"/>
  <c r="S7" i="1"/>
  <c r="T7" i="1" s="1"/>
  <c r="S8" i="1"/>
  <c r="T8" i="1" s="1"/>
  <c r="S9" i="1"/>
  <c r="T9" i="1" s="1"/>
  <c r="S10" i="1"/>
  <c r="T10" i="1" s="1"/>
  <c r="S11" i="1"/>
  <c r="T11" i="1" s="1"/>
  <c r="E9" i="3" s="1"/>
  <c r="S12" i="1"/>
  <c r="T12" i="1" s="1"/>
  <c r="E10" i="3" s="1"/>
  <c r="S13" i="1"/>
  <c r="T13" i="1" s="1"/>
  <c r="E11" i="3" s="1"/>
  <c r="E8" i="3" l="1"/>
  <c r="E7" i="3"/>
  <c r="E6" i="3"/>
  <c r="E5" i="3"/>
  <c r="E3" i="3"/>
  <c r="C2" i="3"/>
  <c r="G5" i="1"/>
  <c r="H5" i="1" s="1"/>
  <c r="C3" i="3" s="1"/>
  <c r="F13" i="2"/>
  <c r="G13" i="2" s="1"/>
  <c r="F12" i="2"/>
  <c r="G12" i="2" s="1"/>
  <c r="F11" i="2"/>
  <c r="G11" i="2" s="1"/>
  <c r="F10" i="2"/>
  <c r="G10" i="2" s="1"/>
  <c r="F9" i="2"/>
  <c r="G9" i="2" s="1"/>
  <c r="F8" i="2"/>
  <c r="G8" i="2" s="1"/>
  <c r="F7" i="2"/>
  <c r="G7" i="2" s="1"/>
  <c r="F6" i="2"/>
  <c r="G6" i="2" s="1"/>
  <c r="F5" i="2"/>
  <c r="G5" i="2" s="1"/>
  <c r="G4" i="2"/>
  <c r="S35" i="1"/>
  <c r="M35" i="1"/>
  <c r="G35" i="1"/>
  <c r="H35" i="1" s="1"/>
  <c r="C31" i="3" s="1"/>
  <c r="S34" i="1"/>
  <c r="T34" i="1" s="1"/>
  <c r="M34" i="1"/>
  <c r="G34" i="1"/>
  <c r="H34" i="1" s="1"/>
  <c r="C30" i="3" s="1"/>
  <c r="S33" i="1"/>
  <c r="T33" i="1" s="1"/>
  <c r="M33" i="1"/>
  <c r="N33" i="1" s="1"/>
  <c r="D29" i="3" s="1"/>
  <c r="G33" i="1"/>
  <c r="H33" i="1" s="1"/>
  <c r="C29" i="3" s="1"/>
  <c r="S32" i="1"/>
  <c r="T32" i="1" s="1"/>
  <c r="M32" i="1"/>
  <c r="N32" i="1" s="1"/>
  <c r="D28" i="3" s="1"/>
  <c r="G32" i="1"/>
  <c r="H32" i="1" s="1"/>
  <c r="C28" i="3" s="1"/>
  <c r="S31" i="1"/>
  <c r="T31" i="1" s="1"/>
  <c r="M31" i="1"/>
  <c r="N31" i="1" s="1"/>
  <c r="D27" i="3" s="1"/>
  <c r="G31" i="1"/>
  <c r="H31" i="1" s="1"/>
  <c r="C27" i="3" s="1"/>
  <c r="S30" i="1"/>
  <c r="T30" i="1" s="1"/>
  <c r="M30" i="1"/>
  <c r="N30" i="1" s="1"/>
  <c r="D26" i="3" s="1"/>
  <c r="G30" i="1"/>
  <c r="H30" i="1" s="1"/>
  <c r="C26" i="3" s="1"/>
  <c r="S29" i="1"/>
  <c r="T29" i="1" s="1"/>
  <c r="M29" i="1"/>
  <c r="N29" i="1" s="1"/>
  <c r="D25" i="3" s="1"/>
  <c r="G29" i="1"/>
  <c r="H29" i="1" s="1"/>
  <c r="C25" i="3" s="1"/>
  <c r="S28" i="1"/>
  <c r="T28" i="1" s="1"/>
  <c r="M28" i="1"/>
  <c r="N28" i="1" s="1"/>
  <c r="D24" i="3" s="1"/>
  <c r="G28" i="1"/>
  <c r="H28" i="1" s="1"/>
  <c r="C24" i="3" s="1"/>
  <c r="S27" i="1"/>
  <c r="T27" i="1" s="1"/>
  <c r="M27" i="1"/>
  <c r="N27" i="1" s="1"/>
  <c r="D23" i="3" s="1"/>
  <c r="G27" i="1"/>
  <c r="H27" i="1" s="1"/>
  <c r="C23" i="3" s="1"/>
  <c r="S26" i="1"/>
  <c r="T26" i="1" s="1"/>
  <c r="D22" i="3"/>
  <c r="G26" i="1"/>
  <c r="H26" i="1" s="1"/>
  <c r="C22" i="3" s="1"/>
  <c r="S24" i="1"/>
  <c r="T24" i="1" s="1"/>
  <c r="S23" i="1"/>
  <c r="T23" i="1" s="1"/>
  <c r="S22" i="1"/>
  <c r="T22" i="1" s="1"/>
  <c r="S21" i="1"/>
  <c r="T21" i="1" s="1"/>
  <c r="S20" i="1"/>
  <c r="T20" i="1" s="1"/>
  <c r="S19" i="1"/>
  <c r="T19" i="1" s="1"/>
  <c r="S18" i="1"/>
  <c r="T18" i="1" s="1"/>
  <c r="S17" i="1"/>
  <c r="T17" i="1" s="1"/>
  <c r="S16" i="1"/>
  <c r="T16" i="1" s="1"/>
  <c r="S15" i="1"/>
  <c r="T15" i="1" s="1"/>
  <c r="M24" i="1"/>
  <c r="N24" i="1" s="1"/>
  <c r="D21" i="3" s="1"/>
  <c r="M23" i="1"/>
  <c r="N23" i="1" s="1"/>
  <c r="D20" i="3" s="1"/>
  <c r="M22" i="1"/>
  <c r="N22" i="1" s="1"/>
  <c r="D19" i="3" s="1"/>
  <c r="M21" i="1"/>
  <c r="N21" i="1" s="1"/>
  <c r="D18" i="3" s="1"/>
  <c r="M20" i="1"/>
  <c r="N20" i="1" s="1"/>
  <c r="D17" i="3" s="1"/>
  <c r="M19" i="1"/>
  <c r="N19" i="1" s="1"/>
  <c r="D16" i="3" s="1"/>
  <c r="M18" i="1"/>
  <c r="N18" i="1" s="1"/>
  <c r="D15" i="3" s="1"/>
  <c r="M17" i="1"/>
  <c r="N17" i="1" s="1"/>
  <c r="D14" i="3" s="1"/>
  <c r="M16" i="1"/>
  <c r="N16" i="1" s="1"/>
  <c r="D13" i="3" s="1"/>
  <c r="M15" i="1"/>
  <c r="N15" i="1" s="1"/>
  <c r="D12" i="3" s="1"/>
  <c r="G24" i="1"/>
  <c r="H24" i="1" s="1"/>
  <c r="C21" i="3" s="1"/>
  <c r="G23" i="1"/>
  <c r="H23" i="1" s="1"/>
  <c r="C20" i="3" s="1"/>
  <c r="G22" i="1"/>
  <c r="H22" i="1" s="1"/>
  <c r="C19" i="3" s="1"/>
  <c r="G21" i="1"/>
  <c r="H21" i="1" s="1"/>
  <c r="C18" i="3" s="1"/>
  <c r="G20" i="1"/>
  <c r="H20" i="1" s="1"/>
  <c r="C17" i="3" s="1"/>
  <c r="G19" i="1"/>
  <c r="H19" i="1" s="1"/>
  <c r="C16" i="3" s="1"/>
  <c r="G18" i="1"/>
  <c r="H18" i="1" s="1"/>
  <c r="C15" i="3" s="1"/>
  <c r="G17" i="1"/>
  <c r="H17" i="1" s="1"/>
  <c r="C14" i="3" s="1"/>
  <c r="G16" i="1"/>
  <c r="H16" i="1" s="1"/>
  <c r="C13" i="3" s="1"/>
  <c r="G15" i="1"/>
  <c r="H15" i="1" s="1"/>
  <c r="C12" i="3" s="1"/>
  <c r="S4" i="1"/>
  <c r="T4" i="1" s="1"/>
  <c r="E2" i="3" s="1"/>
  <c r="M5" i="1"/>
  <c r="N5" i="1" s="1"/>
  <c r="D3" i="3" s="1"/>
  <c r="M6" i="1"/>
  <c r="N6" i="1" s="1"/>
  <c r="D4" i="3" s="1"/>
  <c r="M7" i="1"/>
  <c r="N7" i="1" s="1"/>
  <c r="D5" i="3" s="1"/>
  <c r="M8" i="1"/>
  <c r="N8" i="1" s="1"/>
  <c r="D6" i="3" s="1"/>
  <c r="M9" i="1"/>
  <c r="N9" i="1" s="1"/>
  <c r="D7" i="3" s="1"/>
  <c r="M10" i="1"/>
  <c r="N10" i="1" s="1"/>
  <c r="D8" i="3" s="1"/>
  <c r="M11" i="1"/>
  <c r="N11" i="1" s="1"/>
  <c r="D9" i="3" s="1"/>
  <c r="M12" i="1"/>
  <c r="N12" i="1" s="1"/>
  <c r="D10" i="3" s="1"/>
  <c r="M13" i="1"/>
  <c r="N13" i="1" s="1"/>
  <c r="D11" i="3" s="1"/>
  <c r="M4" i="1"/>
  <c r="N4" i="1" s="1"/>
  <c r="D2" i="3" s="1"/>
  <c r="G6" i="1"/>
  <c r="H6" i="1" s="1"/>
  <c r="C4" i="3" s="1"/>
  <c r="G7" i="1"/>
  <c r="H7" i="1" s="1"/>
  <c r="C5" i="3" s="1"/>
  <c r="G8" i="1"/>
  <c r="H8" i="1" s="1"/>
  <c r="C6" i="3" s="1"/>
  <c r="G9" i="1"/>
  <c r="H9" i="1" s="1"/>
  <c r="C7" i="3" s="1"/>
  <c r="G10" i="1"/>
  <c r="H10" i="1" s="1"/>
  <c r="C8" i="3" s="1"/>
  <c r="G11" i="1"/>
  <c r="H11" i="1" s="1"/>
  <c r="C9" i="3" s="1"/>
  <c r="G12" i="1"/>
  <c r="H12" i="1" s="1"/>
  <c r="C10" i="3" s="1"/>
  <c r="G13" i="1"/>
  <c r="H13" i="1" s="1"/>
  <c r="C11" i="3" s="1"/>
  <c r="N35" i="1" l="1"/>
  <c r="D31" i="3" s="1"/>
  <c r="N34" i="1"/>
  <c r="D30" i="3" s="1"/>
  <c r="E30" i="3"/>
  <c r="E17" i="3"/>
  <c r="E25" i="3"/>
  <c r="E14" i="3"/>
  <c r="E18" i="3"/>
  <c r="E19" i="3"/>
  <c r="E31" i="3"/>
  <c r="E20" i="3"/>
  <c r="E26" i="3"/>
  <c r="E24" i="3"/>
  <c r="E27" i="3"/>
  <c r="E15" i="3"/>
  <c r="E22" i="3"/>
  <c r="E28" i="3"/>
  <c r="E21" i="3"/>
  <c r="E23" i="3"/>
  <c r="E12" i="3"/>
  <c r="E16" i="3"/>
  <c r="E13" i="3"/>
  <c r="E29" i="3"/>
  <c r="U32" i="1"/>
  <c r="F28" i="3" s="1"/>
  <c r="U31" i="1"/>
  <c r="F27" i="3" s="1"/>
  <c r="U30" i="1"/>
  <c r="F26" i="3" s="1"/>
  <c r="U26" i="1"/>
  <c r="F22" i="3" s="1"/>
  <c r="U11" i="1"/>
  <c r="U10" i="1"/>
  <c r="U9" i="1"/>
  <c r="U8" i="1"/>
  <c r="U7" i="1"/>
  <c r="U6" i="1"/>
  <c r="U4" i="1"/>
  <c r="U24" i="1"/>
  <c r="F21" i="3" s="1"/>
  <c r="U22" i="1"/>
  <c r="F19" i="3" s="1"/>
  <c r="U21" i="1"/>
  <c r="F18" i="3" s="1"/>
  <c r="U20" i="1"/>
  <c r="F17" i="3" s="1"/>
  <c r="U17" i="1"/>
  <c r="F14" i="3" s="1"/>
  <c r="U16" i="1"/>
  <c r="F13" i="3" s="1"/>
  <c r="U23" i="1"/>
  <c r="F20" i="3" s="1"/>
  <c r="U18" i="1"/>
  <c r="F15" i="3" s="1"/>
  <c r="U15" i="1"/>
  <c r="F12" i="3" s="1"/>
  <c r="U13" i="1"/>
  <c r="U5" i="1"/>
  <c r="U29" i="1"/>
  <c r="F25" i="3" s="1"/>
  <c r="U27" i="1"/>
  <c r="F23" i="3" s="1"/>
  <c r="U33" i="1"/>
  <c r="F29" i="3" s="1"/>
  <c r="U12" i="1"/>
  <c r="U19" i="1"/>
  <c r="F16" i="3" s="1"/>
  <c r="U28" i="1"/>
  <c r="F24" i="3" s="1"/>
  <c r="U35" i="1" l="1"/>
  <c r="F31" i="3" s="1"/>
  <c r="U34" i="1"/>
  <c r="F30" i="3" s="1"/>
  <c r="V33" i="1"/>
  <c r="V35" i="1"/>
  <c r="V27" i="1"/>
  <c r="V21" i="1"/>
  <c r="V32" i="1"/>
  <c r="V23" i="1"/>
  <c r="V22" i="1"/>
  <c r="V24" i="1"/>
  <c r="F7" i="3"/>
  <c r="V9" i="1"/>
  <c r="F9" i="3"/>
  <c r="V11" i="1"/>
  <c r="F3" i="3"/>
  <c r="V5" i="1"/>
  <c r="F11" i="3"/>
  <c r="V13" i="1"/>
  <c r="V29" i="1"/>
  <c r="V20" i="1"/>
  <c r="V26" i="1"/>
  <c r="V16" i="1"/>
  <c r="V28" i="1"/>
  <c r="F8" i="3"/>
  <c r="V10" i="1"/>
  <c r="V17" i="1"/>
  <c r="F10" i="3"/>
  <c r="V12" i="1"/>
  <c r="V19" i="1"/>
  <c r="F5" i="3"/>
  <c r="V7" i="1"/>
  <c r="V30" i="1"/>
  <c r="V34" i="1"/>
  <c r="V18" i="1"/>
  <c r="V31" i="1"/>
  <c r="F4" i="3"/>
  <c r="V6" i="1"/>
  <c r="F6" i="3"/>
  <c r="V8" i="1"/>
  <c r="V15" i="1"/>
  <c r="F2" i="3"/>
  <c r="V4" i="1"/>
</calcChain>
</file>

<file path=xl/sharedStrings.xml><?xml version="1.0" encoding="utf-8"?>
<sst xmlns="http://schemas.openxmlformats.org/spreadsheetml/2006/main" count="93" uniqueCount="22">
  <si>
    <t>正正</t>
    <phoneticPr fontId="1" type="noConversion"/>
  </si>
  <si>
    <t>负负</t>
    <phoneticPr fontId="1" type="noConversion"/>
  </si>
  <si>
    <t>正负</t>
    <phoneticPr fontId="1" type="noConversion"/>
  </si>
  <si>
    <t>负正</t>
    <phoneticPr fontId="1" type="noConversion"/>
  </si>
  <si>
    <t>x/cm</t>
    <phoneticPr fontId="1" type="noConversion"/>
  </si>
  <si>
    <t>直螺线管</t>
    <phoneticPr fontId="1" type="noConversion"/>
  </si>
  <si>
    <t>Ba</t>
    <phoneticPr fontId="1" type="noConversion"/>
  </si>
  <si>
    <t>Bb</t>
    <phoneticPr fontId="1" type="noConversion"/>
  </si>
  <si>
    <t>Ba+b</t>
    <phoneticPr fontId="1" type="noConversion"/>
  </si>
  <si>
    <t>UH</t>
    <phoneticPr fontId="1" type="noConversion"/>
  </si>
  <si>
    <t>B</t>
    <phoneticPr fontId="1" type="noConversion"/>
  </si>
  <si>
    <t>a=7cm</t>
    <phoneticPr fontId="1" type="noConversion"/>
  </si>
  <si>
    <t>a=5cm</t>
    <phoneticPr fontId="1" type="noConversion"/>
  </si>
  <si>
    <t>a=3cm</t>
    <phoneticPr fontId="1" type="noConversion"/>
  </si>
  <si>
    <t>Ba+Bb</t>
    <phoneticPr fontId="1" type="noConversion"/>
  </si>
  <si>
    <t>Is/mA</t>
    <phoneticPr fontId="1" type="noConversion"/>
  </si>
  <si>
    <t>8.00</t>
    <phoneticPr fontId="1" type="noConversion"/>
  </si>
  <si>
    <t>与Ba+b的差值</t>
    <phoneticPr fontId="1" type="noConversion"/>
  </si>
  <si>
    <t>两次之和</t>
    <phoneticPr fontId="1" type="noConversion"/>
  </si>
  <si>
    <t>纵坐标轴</t>
    <phoneticPr fontId="1" type="noConversion"/>
  </si>
  <si>
    <t>张曾策</t>
    <phoneticPr fontId="1" type="noConversion"/>
  </si>
  <si>
    <t>3.00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</si>
</sst>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_ "/>
    <numFmt numFmtId="177" formatCode="0.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</fonts>
  <fills count="1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/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177" fontId="2" fillId="0" borderId="8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10" borderId="9" xfId="0" applyNumberFormat="1" applyFont="1" applyFill="1" applyBorder="1" applyAlignment="1">
      <alignment horizontal="center" vertical="center"/>
    </xf>
    <xf numFmtId="177" fontId="2" fillId="3" borderId="10" xfId="0" quotePrefix="1" applyNumberFormat="1" applyFont="1" applyFill="1" applyBorder="1" applyAlignment="1">
      <alignment horizontal="center" vertical="center"/>
    </xf>
    <xf numFmtId="177" fontId="2" fillId="3" borderId="5" xfId="0" quotePrefix="1" applyNumberFormat="1" applyFont="1" applyFill="1" applyBorder="1" applyAlignment="1">
      <alignment horizontal="center" vertical="center"/>
    </xf>
    <xf numFmtId="177" fontId="2" fillId="3" borderId="5" xfId="0" applyNumberFormat="1" applyFont="1" applyFill="1" applyBorder="1" applyAlignment="1">
      <alignment horizontal="center" vertical="center"/>
    </xf>
    <xf numFmtId="177" fontId="2" fillId="3" borderId="9" xfId="0" applyNumberFormat="1" applyFont="1" applyFill="1" applyBorder="1" applyAlignment="1">
      <alignment horizontal="center" vertical="center"/>
    </xf>
    <xf numFmtId="177" fontId="2" fillId="4" borderId="10" xfId="0" quotePrefix="1" applyNumberFormat="1" applyFont="1" applyFill="1" applyBorder="1" applyAlignment="1">
      <alignment horizontal="center" vertical="center"/>
    </xf>
    <xf numFmtId="177" fontId="2" fillId="4" borderId="5" xfId="0" quotePrefix="1" applyNumberFormat="1" applyFont="1" applyFill="1" applyBorder="1" applyAlignment="1">
      <alignment horizontal="center" vertical="center"/>
    </xf>
    <xf numFmtId="177" fontId="2" fillId="4" borderId="5" xfId="0" applyNumberFormat="1" applyFont="1" applyFill="1" applyBorder="1" applyAlignment="1">
      <alignment horizontal="center" vertical="center"/>
    </xf>
    <xf numFmtId="177" fontId="2" fillId="4" borderId="9" xfId="0" applyNumberFormat="1" applyFont="1" applyFill="1" applyBorder="1" applyAlignment="1">
      <alignment horizontal="center" vertical="center"/>
    </xf>
    <xf numFmtId="177" fontId="2" fillId="5" borderId="10" xfId="0" quotePrefix="1" applyNumberFormat="1" applyFont="1" applyFill="1" applyBorder="1" applyAlignment="1">
      <alignment horizontal="center" vertical="center"/>
    </xf>
    <xf numFmtId="177" fontId="2" fillId="5" borderId="5" xfId="0" quotePrefix="1" applyNumberFormat="1" applyFont="1" applyFill="1" applyBorder="1" applyAlignment="1">
      <alignment horizontal="center" vertical="center"/>
    </xf>
    <xf numFmtId="177" fontId="2" fillId="5" borderId="5" xfId="0" applyNumberFormat="1" applyFont="1" applyFill="1" applyBorder="1" applyAlignment="1">
      <alignment horizontal="center" vertical="center"/>
    </xf>
    <xf numFmtId="177" fontId="2" fillId="5" borderId="9" xfId="0" applyNumberFormat="1" applyFont="1" applyFill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11" borderId="9" xfId="0" applyNumberFormat="1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/>
    </xf>
    <xf numFmtId="49" fontId="2" fillId="4" borderId="14" xfId="0" applyNumberFormat="1" applyFont="1" applyFill="1" applyBorder="1" applyAlignment="1">
      <alignment horizontal="center" vertical="center"/>
    </xf>
    <xf numFmtId="49" fontId="2" fillId="5" borderId="14" xfId="0" applyNumberFormat="1" applyFont="1" applyFill="1" applyBorder="1" applyAlignment="1">
      <alignment horizontal="center" vertical="center"/>
    </xf>
    <xf numFmtId="49" fontId="2" fillId="6" borderId="7" xfId="0" applyNumberFormat="1" applyFont="1" applyFill="1" applyBorder="1" applyAlignment="1">
      <alignment horizontal="center" vertical="center"/>
    </xf>
    <xf numFmtId="49" fontId="2" fillId="6" borderId="8" xfId="0" applyNumberFormat="1" applyFont="1" applyFill="1" applyBorder="1" applyAlignment="1">
      <alignment horizontal="center" vertical="center"/>
    </xf>
    <xf numFmtId="49" fontId="2" fillId="9" borderId="9" xfId="0" applyNumberFormat="1" applyFont="1" applyFill="1" applyBorder="1" applyAlignment="1">
      <alignment horizontal="center" vertical="center"/>
    </xf>
    <xf numFmtId="0" fontId="2" fillId="3" borderId="10" xfId="0" quotePrefix="1" applyFont="1" applyFill="1" applyBorder="1" applyAlignment="1">
      <alignment horizontal="center" vertical="center"/>
    </xf>
    <xf numFmtId="0" fontId="2" fillId="3" borderId="5" xfId="0" quotePrefix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10" xfId="0" quotePrefix="1" applyFont="1" applyFill="1" applyBorder="1" applyAlignment="1">
      <alignment horizontal="center" vertical="center"/>
    </xf>
    <xf numFmtId="0" fontId="2" fillId="4" borderId="5" xfId="0" quotePrefix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5" borderId="10" xfId="0" quotePrefix="1" applyFont="1" applyFill="1" applyBorder="1" applyAlignment="1">
      <alignment horizontal="center" vertical="center"/>
    </xf>
    <xf numFmtId="0" fontId="2" fillId="5" borderId="5" xfId="0" quotePrefix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49" fontId="2" fillId="5" borderId="8" xfId="0" applyNumberFormat="1" applyFont="1" applyFill="1" applyBorder="1" applyAlignment="1">
      <alignment horizontal="center" vertical="center"/>
    </xf>
    <xf numFmtId="49" fontId="2" fillId="5" borderId="6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49" fontId="2" fillId="4" borderId="6" xfId="0" applyNumberFormat="1" applyFont="1" applyFill="1" applyBorder="1" applyAlignment="1">
      <alignment horizontal="center" vertical="center"/>
    </xf>
    <xf numFmtId="49" fontId="2" fillId="3" borderId="11" xfId="0" applyNumberFormat="1" applyFont="1" applyFill="1" applyBorder="1" applyAlignment="1">
      <alignment horizontal="center" vertical="center"/>
    </xf>
    <xf numFmtId="49" fontId="2" fillId="3" borderId="12" xfId="0" applyNumberFormat="1" applyFont="1" applyFill="1" applyBorder="1" applyAlignment="1">
      <alignment horizontal="center" vertical="center"/>
    </xf>
    <xf numFmtId="49" fontId="2" fillId="3" borderId="13" xfId="0" applyNumberFormat="1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直螺线管</a:t>
            </a:r>
            <a:endParaRPr lang="en-US" altLang="zh-CN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直螺线管!$F$3</c:f>
              <c:strCache>
                <c:ptCount val="1"/>
                <c:pt idx="0">
                  <c:v>UH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直螺线管!$A$4:$A$13</c:f>
              <c:numCache>
                <c:formatCode>General</c:formatCode>
                <c:ptCount val="10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18</c:v>
                </c:pt>
                <c:pt idx="6">
                  <c:v>21</c:v>
                </c:pt>
                <c:pt idx="7">
                  <c:v>24</c:v>
                </c:pt>
                <c:pt idx="8">
                  <c:v>27</c:v>
                </c:pt>
                <c:pt idx="9">
                  <c:v>30</c:v>
                </c:pt>
              </c:numCache>
            </c:numRef>
          </c:cat>
          <c:val>
            <c:numRef>
              <c:f>直螺线管!$F$4:$F$13</c:f>
              <c:numCache>
                <c:formatCode>0.000000_ </c:formatCode>
                <c:ptCount val="10"/>
                <c:pt idx="0">
                  <c:v>1.605</c:v>
                </c:pt>
                <c:pt idx="1">
                  <c:v>1.7424999999999999</c:v>
                </c:pt>
                <c:pt idx="2">
                  <c:v>1.7650000000000001</c:v>
                </c:pt>
                <c:pt idx="3">
                  <c:v>1.7675000000000001</c:v>
                </c:pt>
                <c:pt idx="4">
                  <c:v>1.7725</c:v>
                </c:pt>
                <c:pt idx="5">
                  <c:v>1.7725</c:v>
                </c:pt>
                <c:pt idx="6">
                  <c:v>1.7725</c:v>
                </c:pt>
                <c:pt idx="7">
                  <c:v>1.7575000000000001</c:v>
                </c:pt>
                <c:pt idx="8">
                  <c:v>1.7275</c:v>
                </c:pt>
                <c:pt idx="9">
                  <c:v>1.3625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7F-4AEA-A538-67E74F291B4A}"/>
            </c:ext>
          </c:extLst>
        </c:ser>
        <c:ser>
          <c:idx val="1"/>
          <c:order val="1"/>
          <c:tx>
            <c:strRef>
              <c:f>直螺线管!$G$3</c:f>
              <c:strCache>
                <c:ptCount val="1"/>
                <c:pt idx="0">
                  <c:v>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直螺线管!$A$4:$A$13</c:f>
              <c:numCache>
                <c:formatCode>General</c:formatCode>
                <c:ptCount val="10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18</c:v>
                </c:pt>
                <c:pt idx="6">
                  <c:v>21</c:v>
                </c:pt>
                <c:pt idx="7">
                  <c:v>24</c:v>
                </c:pt>
                <c:pt idx="8">
                  <c:v>27</c:v>
                </c:pt>
                <c:pt idx="9">
                  <c:v>30</c:v>
                </c:pt>
              </c:numCache>
            </c:numRef>
          </c:cat>
          <c:val>
            <c:numRef>
              <c:f>直螺线管!$G$4:$G$13</c:f>
              <c:numCache>
                <c:formatCode>0.000000_ </c:formatCode>
                <c:ptCount val="10"/>
                <c:pt idx="0">
                  <c:v>1.1801470588235295E-3</c:v>
                </c:pt>
                <c:pt idx="1">
                  <c:v>1.2812500000000001E-3</c:v>
                </c:pt>
                <c:pt idx="2">
                  <c:v>1.2977941176470589E-3</c:v>
                </c:pt>
                <c:pt idx="3">
                  <c:v>1.2996323529411765E-3</c:v>
                </c:pt>
                <c:pt idx="4">
                  <c:v>1.3033088235294117E-3</c:v>
                </c:pt>
                <c:pt idx="5">
                  <c:v>1.3033088235294117E-3</c:v>
                </c:pt>
                <c:pt idx="6">
                  <c:v>1.3033088235294117E-3</c:v>
                </c:pt>
                <c:pt idx="7">
                  <c:v>1.292279411764706E-3</c:v>
                </c:pt>
                <c:pt idx="8">
                  <c:v>1.2702205882352941E-3</c:v>
                </c:pt>
                <c:pt idx="9">
                  <c:v>1.0018382352941176E-3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7F-4AEA-A538-67E74F291B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2480464"/>
        <c:axId val="572480784"/>
      </c:lineChart>
      <c:catAx>
        <c:axId val="572480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72480784"/>
        <c:crosses val="autoZero"/>
        <c:auto val="1"/>
        <c:lblAlgn val="ctr"/>
        <c:lblOffset val="100"/>
        <c:noMultiLvlLbl val="0"/>
      </c:catAx>
      <c:valAx>
        <c:axId val="572480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72480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单个载流圆线圈数据（</a:t>
            </a:r>
            <a:r>
              <a:rPr lang="en-US" altLang="zh-CN"/>
              <a:t>a=7cm</a:t>
            </a:r>
            <a:r>
              <a:rPr lang="zh-CN" altLang="en-US"/>
              <a:t>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线圈!$G$3</c:f>
              <c:strCache>
                <c:ptCount val="1"/>
                <c:pt idx="0">
                  <c:v>UH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线圈!$B$4:$B$13</c:f>
              <c:numCache>
                <c:formatCode>General</c:formatCode>
                <c:ptCount val="10"/>
                <c:pt idx="0">
                  <c:v>-6</c:v>
                </c:pt>
                <c:pt idx="1">
                  <c:v>-4</c:v>
                </c:pt>
                <c:pt idx="2">
                  <c:v>-2</c:v>
                </c:pt>
                <c:pt idx="3">
                  <c:v>0</c:v>
                </c:pt>
                <c:pt idx="4">
                  <c:v>2</c:v>
                </c:pt>
                <c:pt idx="5">
                  <c:v>4</c:v>
                </c:pt>
                <c:pt idx="6">
                  <c:v>6</c:v>
                </c:pt>
                <c:pt idx="7">
                  <c:v>8</c:v>
                </c:pt>
                <c:pt idx="8">
                  <c:v>10</c:v>
                </c:pt>
                <c:pt idx="9">
                  <c:v>12</c:v>
                </c:pt>
              </c:numCache>
            </c:numRef>
          </c:cat>
          <c:val>
            <c:numRef>
              <c:f>线圈!$G$4:$G$13</c:f>
              <c:numCache>
                <c:formatCode>0.000000_ </c:formatCode>
                <c:ptCount val="10"/>
                <c:pt idx="0">
                  <c:v>0.16</c:v>
                </c:pt>
                <c:pt idx="1">
                  <c:v>0.28499999999999998</c:v>
                </c:pt>
                <c:pt idx="2">
                  <c:v>0.43250000000000005</c:v>
                </c:pt>
                <c:pt idx="3">
                  <c:v>0.47250000000000003</c:v>
                </c:pt>
                <c:pt idx="4">
                  <c:v>0.34249999999999997</c:v>
                </c:pt>
                <c:pt idx="5">
                  <c:v>0.19750000000000001</c:v>
                </c:pt>
                <c:pt idx="6">
                  <c:v>0.11500000000000002</c:v>
                </c:pt>
                <c:pt idx="7">
                  <c:v>6.25E-2</c:v>
                </c:pt>
                <c:pt idx="8">
                  <c:v>3.7500000000000006E-2</c:v>
                </c:pt>
                <c:pt idx="9">
                  <c:v>2.4999999999999994E-2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06-438B-BA70-C69978DDCB7E}"/>
            </c:ext>
          </c:extLst>
        </c:ser>
        <c:ser>
          <c:idx val="1"/>
          <c:order val="1"/>
          <c:tx>
            <c:strRef>
              <c:f>线圈!$H$3</c:f>
              <c:strCache>
                <c:ptCount val="1"/>
                <c:pt idx="0">
                  <c:v>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线圈!$B$4:$B$13</c:f>
              <c:numCache>
                <c:formatCode>General</c:formatCode>
                <c:ptCount val="10"/>
                <c:pt idx="0">
                  <c:v>-6</c:v>
                </c:pt>
                <c:pt idx="1">
                  <c:v>-4</c:v>
                </c:pt>
                <c:pt idx="2">
                  <c:v>-2</c:v>
                </c:pt>
                <c:pt idx="3">
                  <c:v>0</c:v>
                </c:pt>
                <c:pt idx="4">
                  <c:v>2</c:v>
                </c:pt>
                <c:pt idx="5">
                  <c:v>4</c:v>
                </c:pt>
                <c:pt idx="6">
                  <c:v>6</c:v>
                </c:pt>
                <c:pt idx="7">
                  <c:v>8</c:v>
                </c:pt>
                <c:pt idx="8">
                  <c:v>10</c:v>
                </c:pt>
                <c:pt idx="9">
                  <c:v>12</c:v>
                </c:pt>
              </c:numCache>
            </c:numRef>
          </c:cat>
          <c:val>
            <c:numRef>
              <c:f>线圈!$H$4:$H$13</c:f>
              <c:numCache>
                <c:formatCode>0.000000_ </c:formatCode>
                <c:ptCount val="10"/>
                <c:pt idx="0">
                  <c:v>3.1372549019607844E-4</c:v>
                </c:pt>
                <c:pt idx="1">
                  <c:v>5.5882352941176471E-4</c:v>
                </c:pt>
                <c:pt idx="2">
                  <c:v>8.4803921568627459E-4</c:v>
                </c:pt>
                <c:pt idx="3">
                  <c:v>9.2647058823529423E-4</c:v>
                </c:pt>
                <c:pt idx="4">
                  <c:v>6.7156862745098038E-4</c:v>
                </c:pt>
                <c:pt idx="5">
                  <c:v>3.8725490196078434E-4</c:v>
                </c:pt>
                <c:pt idx="6">
                  <c:v>2.2549019607843142E-4</c:v>
                </c:pt>
                <c:pt idx="7">
                  <c:v>1.2254901960784314E-4</c:v>
                </c:pt>
                <c:pt idx="8">
                  <c:v>7.3529411764705889E-5</c:v>
                </c:pt>
                <c:pt idx="9">
                  <c:v>4.9019607843137246E-5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06-438B-BA70-C69978DDC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2473104"/>
        <c:axId val="572469904"/>
      </c:lineChart>
      <c:catAx>
        <c:axId val="572473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72469904"/>
        <c:crosses val="autoZero"/>
        <c:auto val="1"/>
        <c:lblAlgn val="ctr"/>
        <c:lblOffset val="100"/>
        <c:noMultiLvlLbl val="0"/>
      </c:catAx>
      <c:valAx>
        <c:axId val="572469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72473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a=7cm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汇总表!$C$1</c:f>
              <c:strCache>
                <c:ptCount val="1"/>
                <c:pt idx="0">
                  <c:v>Ba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汇总表!$B$2:$B$11</c:f>
              <c:numCache>
                <c:formatCode>General</c:formatCode>
                <c:ptCount val="10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  <c:pt idx="5">
                  <c:v>21</c:v>
                </c:pt>
                <c:pt idx="6">
                  <c:v>23</c:v>
                </c:pt>
                <c:pt idx="7">
                  <c:v>25</c:v>
                </c:pt>
                <c:pt idx="8">
                  <c:v>27</c:v>
                </c:pt>
                <c:pt idx="9">
                  <c:v>29</c:v>
                </c:pt>
              </c:numCache>
            </c:numRef>
          </c:cat>
          <c:val>
            <c:numRef>
              <c:f>汇总表!$C$2:$C$11</c:f>
              <c:numCache>
                <c:formatCode>0.000000_ </c:formatCode>
                <c:ptCount val="10"/>
                <c:pt idx="0">
                  <c:v>3.1372549019607844E-4</c:v>
                </c:pt>
                <c:pt idx="1">
                  <c:v>5.5882352941176471E-4</c:v>
                </c:pt>
                <c:pt idx="2">
                  <c:v>8.4803921568627459E-4</c:v>
                </c:pt>
                <c:pt idx="3">
                  <c:v>9.2647058823529423E-4</c:v>
                </c:pt>
                <c:pt idx="4">
                  <c:v>6.7156862745098038E-4</c:v>
                </c:pt>
                <c:pt idx="5">
                  <c:v>3.8725490196078434E-4</c:v>
                </c:pt>
                <c:pt idx="6">
                  <c:v>2.2549019607843142E-4</c:v>
                </c:pt>
                <c:pt idx="7">
                  <c:v>1.2254901960784314E-4</c:v>
                </c:pt>
                <c:pt idx="8">
                  <c:v>7.3529411764705889E-5</c:v>
                </c:pt>
                <c:pt idx="9">
                  <c:v>4.9019607843137246E-5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FD-41EE-8D1A-82FFD4C19828}"/>
            </c:ext>
          </c:extLst>
        </c:ser>
        <c:ser>
          <c:idx val="1"/>
          <c:order val="1"/>
          <c:tx>
            <c:strRef>
              <c:f>汇总表!$D$1</c:f>
              <c:strCache>
                <c:ptCount val="1"/>
                <c:pt idx="0">
                  <c:v>Bb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汇总表!$B$2:$B$11</c:f>
              <c:numCache>
                <c:formatCode>General</c:formatCode>
                <c:ptCount val="10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  <c:pt idx="5">
                  <c:v>21</c:v>
                </c:pt>
                <c:pt idx="6">
                  <c:v>23</c:v>
                </c:pt>
                <c:pt idx="7">
                  <c:v>25</c:v>
                </c:pt>
                <c:pt idx="8">
                  <c:v>27</c:v>
                </c:pt>
                <c:pt idx="9">
                  <c:v>29</c:v>
                </c:pt>
              </c:numCache>
            </c:numRef>
          </c:cat>
          <c:val>
            <c:numRef>
              <c:f>汇总表!$D$2:$D$11</c:f>
              <c:numCache>
                <c:formatCode>0.000000_ </c:formatCode>
                <c:ptCount val="10"/>
                <c:pt idx="0">
                  <c:v>2.941176470588235E-5</c:v>
                </c:pt>
                <c:pt idx="1">
                  <c:v>5.8823529411764701E-5</c:v>
                </c:pt>
                <c:pt idx="2">
                  <c:v>1.0294117647058821E-4</c:v>
                </c:pt>
                <c:pt idx="3">
                  <c:v>1.764705882352941E-4</c:v>
                </c:pt>
                <c:pt idx="4">
                  <c:v>3.2352941176470591E-4</c:v>
                </c:pt>
                <c:pt idx="5">
                  <c:v>5.7352941176470591E-4</c:v>
                </c:pt>
                <c:pt idx="6">
                  <c:v>8.4313725490196086E-4</c:v>
                </c:pt>
                <c:pt idx="7">
                  <c:v>8.7745098039215689E-4</c:v>
                </c:pt>
                <c:pt idx="8">
                  <c:v>6.2254901960784315E-4</c:v>
                </c:pt>
                <c:pt idx="9">
                  <c:v>3.7254901960784314E-4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FD-41EE-8D1A-82FFD4C19828}"/>
            </c:ext>
          </c:extLst>
        </c:ser>
        <c:ser>
          <c:idx val="2"/>
          <c:order val="2"/>
          <c:tx>
            <c:strRef>
              <c:f>汇总表!$E$1</c:f>
              <c:strCache>
                <c:ptCount val="1"/>
                <c:pt idx="0">
                  <c:v>Ba+b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汇总表!$B$2:$B$11</c:f>
              <c:numCache>
                <c:formatCode>General</c:formatCode>
                <c:ptCount val="10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  <c:pt idx="5">
                  <c:v>21</c:v>
                </c:pt>
                <c:pt idx="6">
                  <c:v>23</c:v>
                </c:pt>
                <c:pt idx="7">
                  <c:v>25</c:v>
                </c:pt>
                <c:pt idx="8">
                  <c:v>27</c:v>
                </c:pt>
                <c:pt idx="9">
                  <c:v>29</c:v>
                </c:pt>
              </c:numCache>
            </c:numRef>
          </c:cat>
          <c:val>
            <c:numRef>
              <c:f>汇总表!$E$2:$E$11</c:f>
              <c:numCache>
                <c:formatCode>0.000000_ </c:formatCode>
                <c:ptCount val="10"/>
                <c:pt idx="0">
                  <c:v>3.3823529411764711E-4</c:v>
                </c:pt>
                <c:pt idx="1">
                  <c:v>6.1274509803921568E-4</c:v>
                </c:pt>
                <c:pt idx="2">
                  <c:v>9.4117647058823521E-4</c:v>
                </c:pt>
                <c:pt idx="3">
                  <c:v>1.1127450980392159E-3</c:v>
                </c:pt>
                <c:pt idx="4">
                  <c:v>1.0049019607843138E-3</c:v>
                </c:pt>
                <c:pt idx="5">
                  <c:v>9.5588235294117652E-4</c:v>
                </c:pt>
                <c:pt idx="6">
                  <c:v>1.0735294117647058E-3</c:v>
                </c:pt>
                <c:pt idx="7">
                  <c:v>1E-3</c:v>
                </c:pt>
                <c:pt idx="8">
                  <c:v>6.7156862745098049E-4</c:v>
                </c:pt>
                <c:pt idx="9">
                  <c:v>4.1666666666666669E-4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FD-41EE-8D1A-82FFD4C19828}"/>
            </c:ext>
          </c:extLst>
        </c:ser>
        <c:ser>
          <c:idx val="3"/>
          <c:order val="3"/>
          <c:tx>
            <c:strRef>
              <c:f>汇总表!$F$1</c:f>
              <c:strCache>
                <c:ptCount val="1"/>
                <c:pt idx="0">
                  <c:v>Ba+Bb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汇总表!$B$2:$B$11</c:f>
              <c:numCache>
                <c:formatCode>General</c:formatCode>
                <c:ptCount val="10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  <c:pt idx="5">
                  <c:v>21</c:v>
                </c:pt>
                <c:pt idx="6">
                  <c:v>23</c:v>
                </c:pt>
                <c:pt idx="7">
                  <c:v>25</c:v>
                </c:pt>
                <c:pt idx="8">
                  <c:v>27</c:v>
                </c:pt>
                <c:pt idx="9">
                  <c:v>29</c:v>
                </c:pt>
              </c:numCache>
            </c:numRef>
          </c:cat>
          <c:val>
            <c:numRef>
              <c:f>汇总表!$F$2:$F$11</c:f>
              <c:numCache>
                <c:formatCode>0.000000_ </c:formatCode>
                <c:ptCount val="10"/>
                <c:pt idx="0">
                  <c:v>3.4313725490196079E-4</c:v>
                </c:pt>
                <c:pt idx="1">
                  <c:v>6.1764705882352941E-4</c:v>
                </c:pt>
                <c:pt idx="2">
                  <c:v>9.5098039215686279E-4</c:v>
                </c:pt>
                <c:pt idx="3">
                  <c:v>1.1029411764705882E-3</c:v>
                </c:pt>
                <c:pt idx="4">
                  <c:v>9.9509803921568629E-4</c:v>
                </c:pt>
                <c:pt idx="5">
                  <c:v>9.6078431372549026E-4</c:v>
                </c:pt>
                <c:pt idx="6">
                  <c:v>1.0686274509803923E-3</c:v>
                </c:pt>
                <c:pt idx="7">
                  <c:v>1E-3</c:v>
                </c:pt>
                <c:pt idx="8">
                  <c:v>6.9607843137254905E-4</c:v>
                </c:pt>
                <c:pt idx="9">
                  <c:v>4.2156862745098037E-4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FD-41EE-8D1A-82FFD4C19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713648"/>
        <c:axId val="577868816"/>
      </c:lineChart>
      <c:catAx>
        <c:axId val="585713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_);[Red]\(#,##0\)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77868816"/>
        <c:crosses val="autoZero"/>
        <c:auto val="0"/>
        <c:lblAlgn val="ctr"/>
        <c:lblOffset val="100"/>
        <c:noMultiLvlLbl val="0"/>
      </c:catAx>
      <c:valAx>
        <c:axId val="577868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5713648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a=5cm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汇总表!$C$1</c:f>
              <c:strCache>
                <c:ptCount val="1"/>
                <c:pt idx="0">
                  <c:v>Ba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汇总表!$B$12:$B$21</c:f>
              <c:numCache>
                <c:formatCode>General</c:formatCode>
                <c:ptCount val="10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  <c:pt idx="5">
                  <c:v>21</c:v>
                </c:pt>
                <c:pt idx="6">
                  <c:v>23</c:v>
                </c:pt>
                <c:pt idx="7">
                  <c:v>25</c:v>
                </c:pt>
                <c:pt idx="8">
                  <c:v>27</c:v>
                </c:pt>
                <c:pt idx="9">
                  <c:v>29</c:v>
                </c:pt>
              </c:numCache>
            </c:numRef>
          </c:cat>
          <c:val>
            <c:numRef>
              <c:f>汇总表!$C$12:$C$21</c:f>
              <c:numCache>
                <c:formatCode>0.000000_ </c:formatCode>
                <c:ptCount val="10"/>
                <c:pt idx="0">
                  <c:v>3.8725490196078434E-4</c:v>
                </c:pt>
                <c:pt idx="1">
                  <c:v>5.9803921568627437E-4</c:v>
                </c:pt>
                <c:pt idx="2">
                  <c:v>1.0686274509803925E-3</c:v>
                </c:pt>
                <c:pt idx="3">
                  <c:v>2.7745098039215687E-3</c:v>
                </c:pt>
                <c:pt idx="4">
                  <c:v>2.6225490196078436E-3</c:v>
                </c:pt>
                <c:pt idx="5">
                  <c:v>2.5784313725490194E-3</c:v>
                </c:pt>
                <c:pt idx="6">
                  <c:v>1.7205882352941172E-3</c:v>
                </c:pt>
                <c:pt idx="7">
                  <c:v>1.0098039215686268E-3</c:v>
                </c:pt>
                <c:pt idx="8">
                  <c:v>6.0294117647058799E-4</c:v>
                </c:pt>
                <c:pt idx="9">
                  <c:v>3.5784313725490216E-4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DD-4B3F-9078-D15A5308CE0D}"/>
            </c:ext>
          </c:extLst>
        </c:ser>
        <c:ser>
          <c:idx val="1"/>
          <c:order val="1"/>
          <c:tx>
            <c:strRef>
              <c:f>汇总表!$D$1</c:f>
              <c:strCache>
                <c:ptCount val="1"/>
                <c:pt idx="0">
                  <c:v>Bb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汇总表!$B$12:$B$21</c:f>
              <c:numCache>
                <c:formatCode>General</c:formatCode>
                <c:ptCount val="10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  <c:pt idx="5">
                  <c:v>21</c:v>
                </c:pt>
                <c:pt idx="6">
                  <c:v>23</c:v>
                </c:pt>
                <c:pt idx="7">
                  <c:v>25</c:v>
                </c:pt>
                <c:pt idx="8">
                  <c:v>27</c:v>
                </c:pt>
                <c:pt idx="9">
                  <c:v>29</c:v>
                </c:pt>
              </c:numCache>
            </c:numRef>
          </c:cat>
          <c:val>
            <c:numRef>
              <c:f>汇总表!$D$12:$D$21</c:f>
              <c:numCache>
                <c:formatCode>0.000000_ </c:formatCode>
                <c:ptCount val="10"/>
                <c:pt idx="0">
                  <c:v>1.4166666666666666E-3</c:v>
                </c:pt>
                <c:pt idx="1">
                  <c:v>2.3039215686274511E-3</c:v>
                </c:pt>
                <c:pt idx="2">
                  <c:v>2.6470588235294112E-3</c:v>
                </c:pt>
                <c:pt idx="3">
                  <c:v>2.0196078431372545E-3</c:v>
                </c:pt>
                <c:pt idx="4">
                  <c:v>1.1421568627450977E-3</c:v>
                </c:pt>
                <c:pt idx="5">
                  <c:v>6.1274509803921611E-4</c:v>
                </c:pt>
                <c:pt idx="6">
                  <c:v>3.5784313725490216E-4</c:v>
                </c:pt>
                <c:pt idx="7">
                  <c:v>2.0098039215686237E-4</c:v>
                </c:pt>
                <c:pt idx="8">
                  <c:v>1.225490196078427E-4</c:v>
                </c:pt>
                <c:pt idx="9">
                  <c:v>6.862745098039244E-5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DD-4B3F-9078-D15A5308CE0D}"/>
            </c:ext>
          </c:extLst>
        </c:ser>
        <c:ser>
          <c:idx val="2"/>
          <c:order val="2"/>
          <c:tx>
            <c:strRef>
              <c:f>汇总表!$E$1</c:f>
              <c:strCache>
                <c:ptCount val="1"/>
                <c:pt idx="0">
                  <c:v>Ba+b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汇总表!$B$12:$B$21</c:f>
              <c:numCache>
                <c:formatCode>General</c:formatCode>
                <c:ptCount val="10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  <c:pt idx="5">
                  <c:v>21</c:v>
                </c:pt>
                <c:pt idx="6">
                  <c:v>23</c:v>
                </c:pt>
                <c:pt idx="7">
                  <c:v>25</c:v>
                </c:pt>
                <c:pt idx="8">
                  <c:v>27</c:v>
                </c:pt>
                <c:pt idx="9">
                  <c:v>29</c:v>
                </c:pt>
              </c:numCache>
            </c:numRef>
          </c:cat>
          <c:val>
            <c:numRef>
              <c:f>汇总表!$E$12:$E$21</c:f>
              <c:numCache>
                <c:formatCode>0.000000_ </c:formatCode>
                <c:ptCount val="10"/>
                <c:pt idx="0">
                  <c:v>1.7990196078431372E-3</c:v>
                </c:pt>
                <c:pt idx="1">
                  <c:v>2.8921568627450979E-3</c:v>
                </c:pt>
                <c:pt idx="2">
                  <c:v>3.5294117647058829E-3</c:v>
                </c:pt>
                <c:pt idx="3">
                  <c:v>3.8088235294117642E-3</c:v>
                </c:pt>
                <c:pt idx="4">
                  <c:v>3.8382352941176471E-3</c:v>
                </c:pt>
                <c:pt idx="5">
                  <c:v>3.205882352941176E-3</c:v>
                </c:pt>
                <c:pt idx="6">
                  <c:v>2.0049019607843136E-3</c:v>
                </c:pt>
                <c:pt idx="7">
                  <c:v>1.1911764705882361E-3</c:v>
                </c:pt>
                <c:pt idx="8">
                  <c:v>6.8137254901960774E-4</c:v>
                </c:pt>
                <c:pt idx="9">
                  <c:v>4.0196078431372609E-4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DD-4B3F-9078-D15A5308CE0D}"/>
            </c:ext>
          </c:extLst>
        </c:ser>
        <c:ser>
          <c:idx val="3"/>
          <c:order val="3"/>
          <c:tx>
            <c:strRef>
              <c:f>汇总表!$F$1</c:f>
              <c:strCache>
                <c:ptCount val="1"/>
                <c:pt idx="0">
                  <c:v>Ba+Bb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汇总表!$B$12:$B$21</c:f>
              <c:numCache>
                <c:formatCode>General</c:formatCode>
                <c:ptCount val="10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  <c:pt idx="5">
                  <c:v>21</c:v>
                </c:pt>
                <c:pt idx="6">
                  <c:v>23</c:v>
                </c:pt>
                <c:pt idx="7">
                  <c:v>25</c:v>
                </c:pt>
                <c:pt idx="8">
                  <c:v>27</c:v>
                </c:pt>
                <c:pt idx="9">
                  <c:v>29</c:v>
                </c:pt>
              </c:numCache>
            </c:numRef>
          </c:cat>
          <c:val>
            <c:numRef>
              <c:f>汇总表!$F$12:$F$21</c:f>
              <c:numCache>
                <c:formatCode>0.000000_ </c:formatCode>
                <c:ptCount val="10"/>
                <c:pt idx="0">
                  <c:v>1.8039215686274509E-3</c:v>
                </c:pt>
                <c:pt idx="1">
                  <c:v>2.9019607843137254E-3</c:v>
                </c:pt>
                <c:pt idx="2">
                  <c:v>3.7156862745098039E-3</c:v>
                </c:pt>
                <c:pt idx="3">
                  <c:v>4.7941176470588237E-3</c:v>
                </c:pt>
                <c:pt idx="4">
                  <c:v>3.7647058823529413E-3</c:v>
                </c:pt>
                <c:pt idx="5">
                  <c:v>3.1911764705882355E-3</c:v>
                </c:pt>
                <c:pt idx="6">
                  <c:v>2.0784313725490194E-3</c:v>
                </c:pt>
                <c:pt idx="7">
                  <c:v>1.2107843137254893E-3</c:v>
                </c:pt>
                <c:pt idx="8">
                  <c:v>7.2549019607843069E-4</c:v>
                </c:pt>
                <c:pt idx="9">
                  <c:v>4.264705882352946E-4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DD-4B3F-9078-D15A5308C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4621264"/>
        <c:axId val="694622544"/>
      </c:lineChart>
      <c:catAx>
        <c:axId val="69462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94622544"/>
        <c:crosses val="autoZero"/>
        <c:auto val="1"/>
        <c:lblAlgn val="ctr"/>
        <c:lblOffset val="100"/>
        <c:noMultiLvlLbl val="0"/>
      </c:catAx>
      <c:valAx>
        <c:axId val="694622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94621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a=3cm</a:t>
            </a:r>
            <a:endParaRPr lang="zh-CN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汇总表!$C$1</c:f>
              <c:strCache>
                <c:ptCount val="1"/>
                <c:pt idx="0">
                  <c:v>Ba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汇总表!$B$22:$B$31</c:f>
              <c:numCache>
                <c:formatCode>General</c:formatCode>
                <c:ptCount val="10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  <c:pt idx="5">
                  <c:v>21</c:v>
                </c:pt>
                <c:pt idx="6">
                  <c:v>23</c:v>
                </c:pt>
                <c:pt idx="7">
                  <c:v>25</c:v>
                </c:pt>
                <c:pt idx="8">
                  <c:v>27</c:v>
                </c:pt>
                <c:pt idx="9">
                  <c:v>29</c:v>
                </c:pt>
              </c:numCache>
            </c:numRef>
          </c:cat>
          <c:val>
            <c:numRef>
              <c:f>汇总表!$C$22:$C$31</c:f>
              <c:numCache>
                <c:formatCode>0.000000_ </c:formatCode>
                <c:ptCount val="10"/>
                <c:pt idx="0">
                  <c:v>2.7941176470588252E-4</c:v>
                </c:pt>
                <c:pt idx="1">
                  <c:v>5.3431372549019647E-4</c:v>
                </c:pt>
                <c:pt idx="2">
                  <c:v>1.0686274509803925E-3</c:v>
                </c:pt>
                <c:pt idx="3">
                  <c:v>1.7647058823529415E-3</c:v>
                </c:pt>
                <c:pt idx="4">
                  <c:v>2.5686274509803915E-3</c:v>
                </c:pt>
                <c:pt idx="5">
                  <c:v>2.5343137254901964E-3</c:v>
                </c:pt>
                <c:pt idx="6">
                  <c:v>1.6715686274509805E-3</c:v>
                </c:pt>
                <c:pt idx="7">
                  <c:v>9.8529411764705969E-4</c:v>
                </c:pt>
                <c:pt idx="8">
                  <c:v>5.4411764705882373E-4</c:v>
                </c:pt>
                <c:pt idx="9">
                  <c:v>3.2352941176470596E-4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B2-44EC-A47A-461AF7ABF1CC}"/>
            </c:ext>
          </c:extLst>
        </c:ser>
        <c:ser>
          <c:idx val="1"/>
          <c:order val="1"/>
          <c:tx>
            <c:strRef>
              <c:f>汇总表!$D$1</c:f>
              <c:strCache>
                <c:ptCount val="1"/>
                <c:pt idx="0">
                  <c:v>Bb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汇总表!$B$22:$B$31</c:f>
              <c:numCache>
                <c:formatCode>General</c:formatCode>
                <c:ptCount val="10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  <c:pt idx="5">
                  <c:v>21</c:v>
                </c:pt>
                <c:pt idx="6">
                  <c:v>23</c:v>
                </c:pt>
                <c:pt idx="7">
                  <c:v>25</c:v>
                </c:pt>
                <c:pt idx="8">
                  <c:v>27</c:v>
                </c:pt>
                <c:pt idx="9">
                  <c:v>29</c:v>
                </c:pt>
              </c:numCache>
            </c:numRef>
          </c:cat>
          <c:val>
            <c:numRef>
              <c:f>汇总表!$D$22:$D$31</c:f>
              <c:numCache>
                <c:formatCode>0.000000_ </c:formatCode>
                <c:ptCount val="10"/>
                <c:pt idx="0">
                  <c:v>1.2745098039215687E-4</c:v>
                </c:pt>
                <c:pt idx="1">
                  <c:v>2.2549019607843136E-4</c:v>
                </c:pt>
                <c:pt idx="2">
                  <c:v>4.1176470588235291E-4</c:v>
                </c:pt>
                <c:pt idx="3">
                  <c:v>7.1078431372549014E-4</c:v>
                </c:pt>
                <c:pt idx="4">
                  <c:v>9.4117647058823521E-4</c:v>
                </c:pt>
                <c:pt idx="5">
                  <c:v>7.9411764705882362E-4</c:v>
                </c:pt>
                <c:pt idx="6">
                  <c:v>5.2450980392156868E-4</c:v>
                </c:pt>
                <c:pt idx="7">
                  <c:v>2.8921568627450982E-4</c:v>
                </c:pt>
                <c:pt idx="8">
                  <c:v>1.6176470588235293E-4</c:v>
                </c:pt>
                <c:pt idx="9">
                  <c:v>9.3137254901960785E-5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B2-44EC-A47A-461AF7ABF1CC}"/>
            </c:ext>
          </c:extLst>
        </c:ser>
        <c:ser>
          <c:idx val="2"/>
          <c:order val="2"/>
          <c:tx>
            <c:strRef>
              <c:f>汇总表!$E$1</c:f>
              <c:strCache>
                <c:ptCount val="1"/>
                <c:pt idx="0">
                  <c:v>Ba+b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汇总表!$B$22:$B$31</c:f>
              <c:numCache>
                <c:formatCode>General</c:formatCode>
                <c:ptCount val="10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  <c:pt idx="5">
                  <c:v>21</c:v>
                </c:pt>
                <c:pt idx="6">
                  <c:v>23</c:v>
                </c:pt>
                <c:pt idx="7">
                  <c:v>25</c:v>
                </c:pt>
                <c:pt idx="8">
                  <c:v>27</c:v>
                </c:pt>
                <c:pt idx="9">
                  <c:v>29</c:v>
                </c:pt>
              </c:numCache>
            </c:numRef>
          </c:cat>
          <c:val>
            <c:numRef>
              <c:f>汇总表!$E$22:$E$31</c:f>
              <c:numCache>
                <c:formatCode>0.000000_ </c:formatCode>
                <c:ptCount val="10"/>
                <c:pt idx="0">
                  <c:v>1.2058823529411769E-3</c:v>
                </c:pt>
                <c:pt idx="1">
                  <c:v>2.0539215686274518E-3</c:v>
                </c:pt>
                <c:pt idx="2">
                  <c:v>3.4460784313725479E-3</c:v>
                </c:pt>
                <c:pt idx="3">
                  <c:v>4.5637254901960776E-3</c:v>
                </c:pt>
                <c:pt idx="4">
                  <c:v>4.5833333333333342E-3</c:v>
                </c:pt>
                <c:pt idx="5">
                  <c:v>3.5196078431372554E-3</c:v>
                </c:pt>
                <c:pt idx="6">
                  <c:v>2.2499999999999998E-3</c:v>
                </c:pt>
                <c:pt idx="7">
                  <c:v>1.2696078431372552E-3</c:v>
                </c:pt>
                <c:pt idx="8">
                  <c:v>7.4509803921568606E-4</c:v>
                </c:pt>
                <c:pt idx="9">
                  <c:v>4.4117647058823547E-4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B2-44EC-A47A-461AF7ABF1CC}"/>
            </c:ext>
          </c:extLst>
        </c:ser>
        <c:ser>
          <c:idx val="3"/>
          <c:order val="3"/>
          <c:tx>
            <c:strRef>
              <c:f>汇总表!$F$1</c:f>
              <c:strCache>
                <c:ptCount val="1"/>
                <c:pt idx="0">
                  <c:v>Ba+Bb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汇总表!$B$22:$B$31</c:f>
              <c:numCache>
                <c:formatCode>General</c:formatCode>
                <c:ptCount val="10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  <c:pt idx="5">
                  <c:v>21</c:v>
                </c:pt>
                <c:pt idx="6">
                  <c:v>23</c:v>
                </c:pt>
                <c:pt idx="7">
                  <c:v>25</c:v>
                </c:pt>
                <c:pt idx="8">
                  <c:v>27</c:v>
                </c:pt>
                <c:pt idx="9">
                  <c:v>29</c:v>
                </c:pt>
              </c:numCache>
            </c:numRef>
          </c:cat>
          <c:val>
            <c:numRef>
              <c:f>汇总表!$F$22:$F$31</c:f>
              <c:numCache>
                <c:formatCode>0.000000_ </c:formatCode>
                <c:ptCount val="10"/>
                <c:pt idx="0">
                  <c:v>4.0686274509803939E-4</c:v>
                </c:pt>
                <c:pt idx="1">
                  <c:v>7.5980392156862781E-4</c:v>
                </c:pt>
                <c:pt idx="2">
                  <c:v>1.4803921568627455E-3</c:v>
                </c:pt>
                <c:pt idx="3">
                  <c:v>2.4754901960784316E-3</c:v>
                </c:pt>
                <c:pt idx="4">
                  <c:v>3.5098039215686267E-3</c:v>
                </c:pt>
                <c:pt idx="5">
                  <c:v>3.32843137254902E-3</c:v>
                </c:pt>
                <c:pt idx="6">
                  <c:v>2.1960784313725494E-3</c:v>
                </c:pt>
                <c:pt idx="7">
                  <c:v>1.2745098039215696E-3</c:v>
                </c:pt>
                <c:pt idx="8">
                  <c:v>7.0588235294117663E-4</c:v>
                </c:pt>
                <c:pt idx="9">
                  <c:v>4.1666666666666675E-4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1B2-44EC-A47A-461AF7ABF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0209552"/>
        <c:axId val="270210832"/>
      </c:lineChart>
      <c:catAx>
        <c:axId val="270209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70210832"/>
        <c:crosses val="autoZero"/>
        <c:auto val="1"/>
        <c:lblAlgn val="ctr"/>
        <c:lblOffset val="100"/>
        <c:noMultiLvlLbl val="0"/>
      </c:catAx>
      <c:valAx>
        <c:axId val="270210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70209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594360</xdr:colOff>
      <xdr:row>1</xdr:row>
      <xdr:rowOff>87630</xdr:rowOff>
    </xdr:from>
    <xdr:to>
      <xdr:col>16</xdr:col>
      <xdr:colOff>388620</xdr:colOff>
      <xdr:row>10</xdr:row>
      <xdr:rowOff>19050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86BA59-33E4-4974-BE45-07644861A6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38100</xdr:colOff>
      <xdr:row>0</xdr:row>
      <xdr:rowOff>0</xdr:rowOff>
    </xdr:from>
    <xdr:to>
      <xdr:col>32</xdr:col>
      <xdr:colOff>167640</xdr:colOff>
      <xdr:row>13</xdr:row>
      <xdr:rowOff>3810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B8719A16-9102-4242-9CB2-20690F4EA3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335280</xdr:colOff>
      <xdr:row>0</xdr:row>
      <xdr:rowOff>57150</xdr:rowOff>
    </xdr:from>
    <xdr:to>
      <xdr:col>16</xdr:col>
      <xdr:colOff>320040</xdr:colOff>
      <xdr:row>14</xdr:row>
      <xdr:rowOff>144780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C904796B-D0F9-4A34-819D-50D1958F5C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304800</xdr:colOff>
      <xdr:row>14</xdr:row>
      <xdr:rowOff>156210</xdr:rowOff>
    </xdr:from>
    <xdr:to>
      <xdr:col>16</xdr:col>
      <xdr:colOff>358140</xdr:colOff>
      <xdr:row>28</xdr:row>
      <xdr:rowOff>91440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AB7662C8-3E21-40C6-91A4-454EE898DF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251460</xdr:colOff>
      <xdr:row>28</xdr:row>
      <xdr:rowOff>163830</xdr:rowOff>
    </xdr:from>
    <xdr:to>
      <xdr:col>16</xdr:col>
      <xdr:colOff>297180</xdr:colOff>
      <xdr:row>41</xdr:row>
      <xdr:rowOff>91440</xdr:rowOff>
    </xdr:to>
    <xdr:graphicFrame macro="">
      <xdr:nvGraphicFramePr>
        <xdr:cNvPr id="6" name="图表 5">
          <a:extLst>
            <a:ext uri="{FF2B5EF4-FFF2-40B4-BE49-F238E27FC236}">
              <a16:creationId xmlns:a16="http://schemas.microsoft.com/office/drawing/2014/main" id="{8504EE3E-9051-49DD-AB0F-3CE10C7863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0107D-82A1-474F-82EB-EB983CA72B23}">
  <dimension ref="A1:H1048576"/>
  <sheetViews>
    <sheetView workbookViewId="0">
      <selection activeCell="C16" sqref="C16"/>
    </sheetView>
  </sheetViews>
  <sheetFormatPr defaultRowHeight="13.8" x14ac:dyDescent="0.25"/>
  <cols>
    <col min="1" max="1" width="9" bestFit="1" customWidth="1"/>
    <col min="2" max="2" width="9.44140625" bestFit="1" customWidth="1"/>
    <col min="3" max="5" width="9" bestFit="1" customWidth="1"/>
    <col min="6" max="7" width="11.21875" bestFit="1" customWidth="1"/>
    <col min="8" max="8" width="10.33203125" bestFit="1" customWidth="1"/>
  </cols>
  <sheetData>
    <row r="1" spans="1:8" ht="25.05" customHeight="1" x14ac:dyDescent="0.25">
      <c r="A1" s="57"/>
      <c r="B1" s="74" t="s">
        <v>5</v>
      </c>
      <c r="C1" s="74"/>
      <c r="D1" s="74"/>
      <c r="E1" s="74"/>
      <c r="F1" s="74"/>
      <c r="G1" s="74"/>
    </row>
    <row r="2" spans="1:8" ht="25.05" customHeight="1" x14ac:dyDescent="0.25">
      <c r="A2" s="57"/>
      <c r="B2" s="58" t="s">
        <v>15</v>
      </c>
      <c r="C2" s="74">
        <v>8</v>
      </c>
      <c r="D2" s="74"/>
      <c r="E2" s="74"/>
      <c r="F2" s="74"/>
      <c r="G2" s="74"/>
    </row>
    <row r="3" spans="1:8" ht="25.05" customHeight="1" x14ac:dyDescent="0.25">
      <c r="A3" s="57" t="s">
        <v>4</v>
      </c>
      <c r="B3" s="59" t="s">
        <v>0</v>
      </c>
      <c r="C3" s="59" t="s">
        <v>1</v>
      </c>
      <c r="D3" s="59" t="s">
        <v>2</v>
      </c>
      <c r="E3" s="59" t="s">
        <v>3</v>
      </c>
      <c r="F3" s="59" t="s">
        <v>9</v>
      </c>
      <c r="G3" s="59" t="s">
        <v>10</v>
      </c>
      <c r="H3" s="57" t="s">
        <v>19</v>
      </c>
    </row>
    <row r="4" spans="1:8" ht="25.05" customHeight="1" x14ac:dyDescent="0.25">
      <c r="A4" s="57">
        <v>3</v>
      </c>
      <c r="B4" s="60">
        <v>1.26</v>
      </c>
      <c r="C4" s="60">
        <v>1.92</v>
      </c>
      <c r="D4" s="60">
        <v>-1.95</v>
      </c>
      <c r="E4" s="60">
        <v>-1.29</v>
      </c>
      <c r="F4" s="61">
        <f>(B4+C4-D4-E4)/4</f>
        <v>1.605</v>
      </c>
      <c r="G4" s="61">
        <f t="shared" ref="G4:G13" si="0">F4/(170*$C$2)</f>
        <v>1.1801470588235295E-3</v>
      </c>
      <c r="H4" s="61">
        <v>3.5000000000000001E-3</v>
      </c>
    </row>
    <row r="5" spans="1:8" ht="25.05" customHeight="1" x14ac:dyDescent="0.25">
      <c r="A5" s="57">
        <v>6</v>
      </c>
      <c r="B5" s="60">
        <v>1.4</v>
      </c>
      <c r="C5" s="60">
        <v>2.0699999999999998</v>
      </c>
      <c r="D5" s="60">
        <v>-2.09</v>
      </c>
      <c r="E5" s="60">
        <v>-1.41</v>
      </c>
      <c r="F5" s="61">
        <f t="shared" ref="F4:F13" si="1">(B5+C5-D5-E5)/4</f>
        <v>1.7424999999999999</v>
      </c>
      <c r="G5" s="61">
        <f t="shared" si="0"/>
        <v>1.2812500000000001E-3</v>
      </c>
      <c r="H5" s="61">
        <v>3.5999999999999999E-3</v>
      </c>
    </row>
    <row r="6" spans="1:8" ht="25.05" customHeight="1" x14ac:dyDescent="0.25">
      <c r="A6" s="57">
        <v>9</v>
      </c>
      <c r="B6" s="60">
        <v>1.42</v>
      </c>
      <c r="C6" s="60">
        <v>2.1</v>
      </c>
      <c r="D6" s="60">
        <v>-2.1</v>
      </c>
      <c r="E6" s="60">
        <v>-1.44</v>
      </c>
      <c r="F6" s="61">
        <f t="shared" si="1"/>
        <v>1.7650000000000001</v>
      </c>
      <c r="G6" s="61">
        <f t="shared" si="0"/>
        <v>1.2977941176470589E-3</v>
      </c>
      <c r="H6" s="61">
        <v>3.7000000000000002E-3</v>
      </c>
    </row>
    <row r="7" spans="1:8" ht="25.05" customHeight="1" x14ac:dyDescent="0.25">
      <c r="A7" s="57">
        <v>12</v>
      </c>
      <c r="B7" s="60">
        <v>1.42</v>
      </c>
      <c r="C7" s="60">
        <v>2.1</v>
      </c>
      <c r="D7" s="60">
        <v>-2.11</v>
      </c>
      <c r="E7" s="60">
        <v>-1.44</v>
      </c>
      <c r="F7" s="61">
        <f t="shared" si="1"/>
        <v>1.7675000000000001</v>
      </c>
      <c r="G7" s="61">
        <f t="shared" si="0"/>
        <v>1.2996323529411765E-3</v>
      </c>
      <c r="H7" s="61">
        <v>3.8E-3</v>
      </c>
    </row>
    <row r="8" spans="1:8" ht="25.05" customHeight="1" x14ac:dyDescent="0.25">
      <c r="A8" s="57">
        <v>15</v>
      </c>
      <c r="B8" s="60">
        <v>1.42</v>
      </c>
      <c r="C8" s="60">
        <v>2.11</v>
      </c>
      <c r="D8" s="60">
        <v>-2.12</v>
      </c>
      <c r="E8" s="60">
        <v>-1.44</v>
      </c>
      <c r="F8" s="61">
        <f t="shared" si="1"/>
        <v>1.7725</v>
      </c>
      <c r="G8" s="61">
        <f t="shared" si="0"/>
        <v>1.3033088235294117E-3</v>
      </c>
      <c r="H8" s="61">
        <v>3.8999999999999998E-3</v>
      </c>
    </row>
    <row r="9" spans="1:8" ht="25.05" customHeight="1" x14ac:dyDescent="0.25">
      <c r="A9" s="57">
        <v>18</v>
      </c>
      <c r="B9" s="60">
        <v>1.42</v>
      </c>
      <c r="C9" s="60">
        <v>2.11</v>
      </c>
      <c r="D9" s="60">
        <v>-2.13</v>
      </c>
      <c r="E9" s="60">
        <v>-1.43</v>
      </c>
      <c r="F9" s="61">
        <f t="shared" si="1"/>
        <v>1.7725</v>
      </c>
      <c r="G9" s="61">
        <f t="shared" si="0"/>
        <v>1.3033088235294117E-3</v>
      </c>
      <c r="H9" s="61">
        <v>4.0000000000000001E-3</v>
      </c>
    </row>
    <row r="10" spans="1:8" ht="25.05" customHeight="1" x14ac:dyDescent="0.25">
      <c r="A10" s="57">
        <v>21</v>
      </c>
      <c r="B10" s="60">
        <v>1.42</v>
      </c>
      <c r="C10" s="60">
        <v>2.11</v>
      </c>
      <c r="D10" s="60">
        <v>-2.13</v>
      </c>
      <c r="E10" s="60">
        <v>-1.43</v>
      </c>
      <c r="F10" s="61">
        <f t="shared" si="1"/>
        <v>1.7725</v>
      </c>
      <c r="G10" s="61">
        <f t="shared" si="0"/>
        <v>1.3033088235294117E-3</v>
      </c>
      <c r="H10" s="61">
        <v>5</v>
      </c>
    </row>
    <row r="11" spans="1:8" ht="25.05" customHeight="1" x14ac:dyDescent="0.25">
      <c r="A11" s="57">
        <v>24</v>
      </c>
      <c r="B11" s="60">
        <v>1.4</v>
      </c>
      <c r="C11" s="60">
        <v>2.1</v>
      </c>
      <c r="D11" s="60">
        <v>-2.12</v>
      </c>
      <c r="E11" s="60">
        <v>-1.41</v>
      </c>
      <c r="F11" s="61">
        <f t="shared" si="1"/>
        <v>1.7575000000000001</v>
      </c>
      <c r="G11" s="61">
        <f t="shared" si="0"/>
        <v>1.292279411764706E-3</v>
      </c>
      <c r="H11" s="61">
        <v>5.0999999999999996</v>
      </c>
    </row>
    <row r="12" spans="1:8" ht="25.05" customHeight="1" x14ac:dyDescent="0.25">
      <c r="A12" s="57">
        <v>27</v>
      </c>
      <c r="B12" s="60">
        <v>1.37</v>
      </c>
      <c r="C12" s="60">
        <v>2.08</v>
      </c>
      <c r="D12" s="60">
        <v>-2.09</v>
      </c>
      <c r="E12" s="60">
        <v>-1.37</v>
      </c>
      <c r="F12" s="61">
        <f t="shared" si="1"/>
        <v>1.7275</v>
      </c>
      <c r="G12" s="61">
        <f t="shared" si="0"/>
        <v>1.2702205882352941E-3</v>
      </c>
      <c r="H12" s="61">
        <v>5.2</v>
      </c>
    </row>
    <row r="13" spans="1:8" ht="25.05" customHeight="1" x14ac:dyDescent="0.25">
      <c r="A13" s="57">
        <v>30</v>
      </c>
      <c r="B13" s="60">
        <v>1.03</v>
      </c>
      <c r="C13" s="60">
        <v>1.7</v>
      </c>
      <c r="D13" s="60">
        <v>-1.72</v>
      </c>
      <c r="E13" s="60">
        <v>-1</v>
      </c>
      <c r="F13" s="61">
        <f t="shared" si="1"/>
        <v>1.3625</v>
      </c>
      <c r="G13" s="61">
        <f t="shared" si="0"/>
        <v>1.0018382352941176E-3</v>
      </c>
      <c r="H13" s="61">
        <v>5.3</v>
      </c>
    </row>
    <row r="1048576" spans="1:2" x14ac:dyDescent="0.25">
      <c r="A1048576" t="s">
        <v>20</v>
      </c>
      <c r="B1048576">
        <v>20201118</v>
      </c>
    </row>
  </sheetData>
  <mergeCells count="2">
    <mergeCell ref="C2:G2"/>
    <mergeCell ref="B1:G1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"/>
  <sheetViews>
    <sheetView tabSelected="1" topLeftCell="B19" workbookViewId="0">
      <selection activeCell="K38" sqref="K38"/>
    </sheetView>
  </sheetViews>
  <sheetFormatPr defaultRowHeight="13.2" x14ac:dyDescent="0.25"/>
  <cols>
    <col min="1" max="1" width="8.88671875" style="2"/>
    <col min="2" max="2" width="8.88671875" style="8"/>
    <col min="3" max="3" width="6.21875" style="6" bestFit="1" customWidth="1"/>
    <col min="4" max="5" width="6.109375" style="2" bestFit="1" customWidth="1"/>
    <col min="6" max="6" width="5.44140625" style="2" bestFit="1" customWidth="1"/>
    <col min="7" max="7" width="9.44140625" style="2" bestFit="1" customWidth="1"/>
    <col min="8" max="8" width="9.44140625" style="8" bestFit="1" customWidth="1"/>
    <col min="9" max="9" width="6.21875" style="6" bestFit="1" customWidth="1"/>
    <col min="10" max="12" width="6.109375" style="2" bestFit="1" customWidth="1"/>
    <col min="13" max="13" width="9.44140625" style="2" bestFit="1" customWidth="1"/>
    <col min="14" max="14" width="9.44140625" style="8" bestFit="1" customWidth="1"/>
    <col min="15" max="15" width="6.21875" style="6" bestFit="1" customWidth="1"/>
    <col min="16" max="18" width="6.109375" style="2" bestFit="1" customWidth="1"/>
    <col min="19" max="19" width="9.44140625" style="2" bestFit="1" customWidth="1"/>
    <col min="20" max="20" width="9.44140625" style="8" bestFit="1" customWidth="1"/>
    <col min="21" max="21" width="9.6640625" style="6" bestFit="1" customWidth="1"/>
    <col min="22" max="22" width="12.6640625" style="2" bestFit="1" customWidth="1"/>
    <col min="23" max="16384" width="8.88671875" style="2"/>
  </cols>
  <sheetData>
    <row r="1" spans="1:22" ht="19.95" customHeight="1" x14ac:dyDescent="0.25">
      <c r="C1" s="75" t="s">
        <v>6</v>
      </c>
      <c r="D1" s="76"/>
      <c r="E1" s="76"/>
      <c r="F1" s="76"/>
      <c r="G1" s="76"/>
      <c r="H1" s="77"/>
      <c r="I1" s="75" t="s">
        <v>7</v>
      </c>
      <c r="J1" s="76"/>
      <c r="K1" s="76"/>
      <c r="L1" s="76"/>
      <c r="M1" s="76"/>
      <c r="N1" s="77"/>
      <c r="O1" s="75" t="s">
        <v>8</v>
      </c>
      <c r="P1" s="76"/>
      <c r="Q1" s="76"/>
      <c r="R1" s="76"/>
      <c r="S1" s="76"/>
      <c r="T1" s="77"/>
      <c r="U1" s="83" t="s">
        <v>14</v>
      </c>
      <c r="V1" s="76"/>
    </row>
    <row r="2" spans="1:22" s="35" customFormat="1" ht="19.95" customHeight="1" thickBot="1" x14ac:dyDescent="0.3">
      <c r="B2" s="36"/>
      <c r="C2" s="37" t="s">
        <v>15</v>
      </c>
      <c r="D2" s="91" t="s">
        <v>21</v>
      </c>
      <c r="E2" s="92"/>
      <c r="F2" s="92"/>
      <c r="G2" s="92"/>
      <c r="H2" s="93"/>
      <c r="I2" s="38" t="s">
        <v>15</v>
      </c>
      <c r="J2" s="89" t="s">
        <v>21</v>
      </c>
      <c r="K2" s="89"/>
      <c r="L2" s="89"/>
      <c r="M2" s="89"/>
      <c r="N2" s="90"/>
      <c r="O2" s="39" t="s">
        <v>15</v>
      </c>
      <c r="P2" s="87" t="s">
        <v>21</v>
      </c>
      <c r="Q2" s="87"/>
      <c r="R2" s="87"/>
      <c r="S2" s="87"/>
      <c r="T2" s="88"/>
      <c r="U2" s="40" t="s">
        <v>15</v>
      </c>
      <c r="V2" s="41" t="s">
        <v>16</v>
      </c>
    </row>
    <row r="3" spans="1:22" s="33" customFormat="1" ht="19.95" customHeight="1" thickTop="1" x14ac:dyDescent="0.25">
      <c r="A3" s="84" t="s">
        <v>11</v>
      </c>
      <c r="B3" s="42" t="s">
        <v>4</v>
      </c>
      <c r="C3" s="43" t="s">
        <v>0</v>
      </c>
      <c r="D3" s="44" t="s">
        <v>1</v>
      </c>
      <c r="E3" s="44" t="s">
        <v>2</v>
      </c>
      <c r="F3" s="44" t="s">
        <v>3</v>
      </c>
      <c r="G3" s="45" t="s">
        <v>9</v>
      </c>
      <c r="H3" s="46" t="s">
        <v>10</v>
      </c>
      <c r="I3" s="47" t="s">
        <v>0</v>
      </c>
      <c r="J3" s="48" t="s">
        <v>1</v>
      </c>
      <c r="K3" s="48" t="s">
        <v>2</v>
      </c>
      <c r="L3" s="48" t="s">
        <v>3</v>
      </c>
      <c r="M3" s="49" t="s">
        <v>9</v>
      </c>
      <c r="N3" s="50" t="s">
        <v>10</v>
      </c>
      <c r="O3" s="51" t="s">
        <v>0</v>
      </c>
      <c r="P3" s="52" t="s">
        <v>1</v>
      </c>
      <c r="Q3" s="52" t="s">
        <v>2</v>
      </c>
      <c r="R3" s="52" t="s">
        <v>3</v>
      </c>
      <c r="S3" s="53" t="s">
        <v>9</v>
      </c>
      <c r="T3" s="54" t="s">
        <v>10</v>
      </c>
      <c r="U3" s="55" t="s">
        <v>18</v>
      </c>
      <c r="V3" s="56" t="s">
        <v>17</v>
      </c>
    </row>
    <row r="4" spans="1:22" ht="19.95" customHeight="1" x14ac:dyDescent="0.25">
      <c r="A4" s="85"/>
      <c r="B4" s="10">
        <v>-6</v>
      </c>
      <c r="C4" s="9">
        <v>-0.2</v>
      </c>
      <c r="D4" s="4">
        <v>0.49</v>
      </c>
      <c r="E4" s="4">
        <v>-0.52</v>
      </c>
      <c r="F4" s="4">
        <v>0.17</v>
      </c>
      <c r="G4" s="3">
        <f>(C4+D4-E4-F4)/4</f>
        <v>0.16</v>
      </c>
      <c r="H4" s="7">
        <f>G4/(170*$D$2)</f>
        <v>3.1372549019607844E-4</v>
      </c>
      <c r="I4" s="9">
        <v>-0.33</v>
      </c>
      <c r="J4" s="4">
        <v>0.34</v>
      </c>
      <c r="K4" s="4">
        <v>-0.37</v>
      </c>
      <c r="L4" s="4">
        <v>0.32</v>
      </c>
      <c r="M4" s="3">
        <f>(I4+J4-K4-L4)/4</f>
        <v>1.4999999999999999E-2</v>
      </c>
      <c r="N4" s="7">
        <f>M4/(170*$J$2)</f>
        <v>2.941176470588235E-5</v>
      </c>
      <c r="O4" s="9">
        <v>-0.18</v>
      </c>
      <c r="P4" s="4">
        <v>0.5</v>
      </c>
      <c r="Q4" s="4">
        <v>-0.53</v>
      </c>
      <c r="R4" s="4">
        <v>0.16</v>
      </c>
      <c r="S4" s="3">
        <f>(O4+P4-Q4-R4)/4</f>
        <v>0.17250000000000001</v>
      </c>
      <c r="T4" s="7">
        <f>S4/(170*$P$2)</f>
        <v>3.3823529411764711E-4</v>
      </c>
      <c r="U4" s="5">
        <f>H4+N4</f>
        <v>3.4313725490196079E-4</v>
      </c>
      <c r="V4" s="3">
        <f>T4-U4</f>
        <v>-4.9019607843136799E-6</v>
      </c>
    </row>
    <row r="5" spans="1:22" ht="19.95" customHeight="1" x14ac:dyDescent="0.25">
      <c r="A5" s="85"/>
      <c r="B5" s="10">
        <v>-4</v>
      </c>
      <c r="C5" s="9">
        <v>-0.06</v>
      </c>
      <c r="D5" s="4">
        <v>0.61</v>
      </c>
      <c r="E5" s="4">
        <v>-0.64</v>
      </c>
      <c r="F5" s="4">
        <v>0.05</v>
      </c>
      <c r="G5" s="3">
        <f t="shared" ref="G4:G13" si="0">(C5+D5-E5-F5)/4</f>
        <v>0.28499999999999998</v>
      </c>
      <c r="H5" s="7">
        <f t="shared" ref="H4:H13" si="1">G5/(170*$D$2)</f>
        <v>5.5882352941176471E-4</v>
      </c>
      <c r="I5" s="9">
        <v>-0.32</v>
      </c>
      <c r="J5" s="4">
        <v>0.36</v>
      </c>
      <c r="K5" s="4">
        <v>-0.38</v>
      </c>
      <c r="L5" s="4">
        <v>0.3</v>
      </c>
      <c r="M5" s="3">
        <f t="shared" ref="M5:M13" si="2">(I5+J5-K5-L5)/4</f>
        <v>0.03</v>
      </c>
      <c r="N5" s="7">
        <f t="shared" ref="N5:N13" si="3">M5/(170*$J$2)</f>
        <v>5.8823529411764701E-5</v>
      </c>
      <c r="O5" s="9">
        <v>-0.04</v>
      </c>
      <c r="P5" s="4">
        <v>0.64</v>
      </c>
      <c r="Q5" s="4">
        <v>-0.67</v>
      </c>
      <c r="R5" s="4">
        <v>0.02</v>
      </c>
      <c r="S5" s="3">
        <f t="shared" ref="S5:S13" si="4">(O5+P5-Q5-R5)/4</f>
        <v>0.3125</v>
      </c>
      <c r="T5" s="7">
        <f t="shared" ref="T5:T13" si="5">S5/(170*$P$2)</f>
        <v>6.1274509803921568E-4</v>
      </c>
      <c r="U5" s="5">
        <f t="shared" ref="U5:U35" si="6">H5+N5</f>
        <v>6.1764705882352941E-4</v>
      </c>
      <c r="V5" s="3">
        <f t="shared" ref="V5:V13" si="7">T5-U5</f>
        <v>-4.9019607843137341E-6</v>
      </c>
    </row>
    <row r="6" spans="1:22" ht="19.95" customHeight="1" x14ac:dyDescent="0.25">
      <c r="A6" s="85"/>
      <c r="B6" s="10">
        <v>-2</v>
      </c>
      <c r="C6" s="9">
        <v>0.08</v>
      </c>
      <c r="D6" s="4">
        <v>0.77</v>
      </c>
      <c r="E6" s="4">
        <v>-0.79</v>
      </c>
      <c r="F6" s="4">
        <v>-0.09</v>
      </c>
      <c r="G6" s="3">
        <f t="shared" si="0"/>
        <v>0.43250000000000005</v>
      </c>
      <c r="H6" s="7">
        <f t="shared" si="1"/>
        <v>8.4803921568627459E-4</v>
      </c>
      <c r="I6" s="9">
        <v>-0.3</v>
      </c>
      <c r="J6" s="4">
        <v>0.38</v>
      </c>
      <c r="K6" s="4">
        <v>-0.41</v>
      </c>
      <c r="L6" s="4">
        <v>0.28000000000000003</v>
      </c>
      <c r="M6" s="3">
        <f t="shared" si="2"/>
        <v>5.2499999999999991E-2</v>
      </c>
      <c r="N6" s="7">
        <f t="shared" si="3"/>
        <v>1.0294117647058821E-4</v>
      </c>
      <c r="O6" s="9">
        <v>0.11</v>
      </c>
      <c r="P6" s="4">
        <v>0.81</v>
      </c>
      <c r="Q6" s="4">
        <v>-0.85</v>
      </c>
      <c r="R6" s="4">
        <v>-0.15</v>
      </c>
      <c r="S6" s="3">
        <f t="shared" si="4"/>
        <v>0.48</v>
      </c>
      <c r="T6" s="7">
        <f t="shared" si="5"/>
        <v>9.4117647058823521E-4</v>
      </c>
      <c r="U6" s="5">
        <f t="shared" si="6"/>
        <v>9.5098039215686279E-4</v>
      </c>
      <c r="V6" s="3">
        <f t="shared" si="7"/>
        <v>-9.8039215686275766E-6</v>
      </c>
    </row>
    <row r="7" spans="1:22" ht="19.95" customHeight="1" x14ac:dyDescent="0.25">
      <c r="A7" s="85"/>
      <c r="B7" s="10">
        <v>0</v>
      </c>
      <c r="C7" s="9">
        <v>0.12</v>
      </c>
      <c r="D7" s="4">
        <v>0.8</v>
      </c>
      <c r="E7" s="4">
        <v>-0.84</v>
      </c>
      <c r="F7" s="4">
        <v>-0.13</v>
      </c>
      <c r="G7" s="3">
        <f t="shared" si="0"/>
        <v>0.47250000000000003</v>
      </c>
      <c r="H7" s="7">
        <f t="shared" si="1"/>
        <v>9.2647058823529423E-4</v>
      </c>
      <c r="I7" s="9">
        <v>-0.26</v>
      </c>
      <c r="J7" s="4">
        <v>0.42</v>
      </c>
      <c r="K7" s="4">
        <v>-0.44</v>
      </c>
      <c r="L7" s="4">
        <v>0.24</v>
      </c>
      <c r="M7" s="3">
        <f t="shared" si="2"/>
        <v>0.09</v>
      </c>
      <c r="N7" s="7">
        <f t="shared" si="3"/>
        <v>1.764705882352941E-4</v>
      </c>
      <c r="O7" s="9">
        <v>0.21</v>
      </c>
      <c r="P7" s="4">
        <v>0.91</v>
      </c>
      <c r="Q7" s="4">
        <v>-0.93</v>
      </c>
      <c r="R7" s="4">
        <v>-0.22</v>
      </c>
      <c r="S7" s="3">
        <f t="shared" si="4"/>
        <v>0.56750000000000012</v>
      </c>
      <c r="T7" s="7">
        <f t="shared" si="5"/>
        <v>1.1127450980392159E-3</v>
      </c>
      <c r="U7" s="5">
        <f t="shared" si="6"/>
        <v>1.1029411764705882E-3</v>
      </c>
      <c r="V7" s="3">
        <f t="shared" si="7"/>
        <v>9.803921568627685E-6</v>
      </c>
    </row>
    <row r="8" spans="1:22" ht="19.95" customHeight="1" x14ac:dyDescent="0.25">
      <c r="A8" s="85"/>
      <c r="B8" s="10">
        <v>2</v>
      </c>
      <c r="C8" s="9">
        <v>-0.01</v>
      </c>
      <c r="D8" s="4">
        <v>0.68</v>
      </c>
      <c r="E8" s="4">
        <v>-0.69</v>
      </c>
      <c r="F8" s="4">
        <v>-0.01</v>
      </c>
      <c r="G8" s="3">
        <f t="shared" si="0"/>
        <v>0.34249999999999997</v>
      </c>
      <c r="H8" s="7">
        <f t="shared" si="1"/>
        <v>6.7156862745098038E-4</v>
      </c>
      <c r="I8" s="9">
        <v>-0.19</v>
      </c>
      <c r="J8" s="4">
        <v>0.5</v>
      </c>
      <c r="K8" s="4">
        <v>-0.52</v>
      </c>
      <c r="L8" s="4">
        <v>0.17</v>
      </c>
      <c r="M8" s="3">
        <f t="shared" si="2"/>
        <v>0.16500000000000001</v>
      </c>
      <c r="N8" s="7">
        <f t="shared" si="3"/>
        <v>3.2352941176470591E-4</v>
      </c>
      <c r="O8" s="9">
        <v>0.16</v>
      </c>
      <c r="P8" s="4">
        <v>0.86</v>
      </c>
      <c r="Q8" s="4">
        <v>-0.87</v>
      </c>
      <c r="R8" s="4">
        <v>-0.16</v>
      </c>
      <c r="S8" s="3">
        <f t="shared" si="4"/>
        <v>0.51250000000000007</v>
      </c>
      <c r="T8" s="7">
        <f t="shared" si="5"/>
        <v>1.0049019607843138E-3</v>
      </c>
      <c r="U8" s="5">
        <f t="shared" si="6"/>
        <v>9.9509803921568629E-4</v>
      </c>
      <c r="V8" s="3">
        <f t="shared" si="7"/>
        <v>9.8039215686274682E-6</v>
      </c>
    </row>
    <row r="9" spans="1:22" ht="19.95" customHeight="1" x14ac:dyDescent="0.25">
      <c r="A9" s="85"/>
      <c r="B9" s="10">
        <v>4</v>
      </c>
      <c r="C9" s="9">
        <v>-0.15</v>
      </c>
      <c r="D9" s="4">
        <v>0.53</v>
      </c>
      <c r="E9" s="4">
        <v>-0.54</v>
      </c>
      <c r="F9" s="4">
        <v>0.13</v>
      </c>
      <c r="G9" s="3">
        <f t="shared" si="0"/>
        <v>0.19750000000000001</v>
      </c>
      <c r="H9" s="7">
        <f t="shared" si="1"/>
        <v>3.8725490196078434E-4</v>
      </c>
      <c r="I9" s="9">
        <v>-0.06</v>
      </c>
      <c r="J9" s="4">
        <v>0.62</v>
      </c>
      <c r="K9" s="4">
        <v>-0.66</v>
      </c>
      <c r="L9" s="4">
        <v>0.05</v>
      </c>
      <c r="M9" s="3">
        <f t="shared" si="2"/>
        <v>0.29250000000000004</v>
      </c>
      <c r="N9" s="7">
        <f t="shared" si="3"/>
        <v>5.7352941176470591E-4</v>
      </c>
      <c r="O9" s="9">
        <v>0.13</v>
      </c>
      <c r="P9" s="4">
        <v>0.83</v>
      </c>
      <c r="Q9" s="4">
        <v>-0.85</v>
      </c>
      <c r="R9" s="4">
        <v>-0.14000000000000001</v>
      </c>
      <c r="S9" s="3">
        <f t="shared" si="4"/>
        <v>0.48750000000000004</v>
      </c>
      <c r="T9" s="7">
        <f t="shared" si="5"/>
        <v>9.5588235294117652E-4</v>
      </c>
      <c r="U9" s="5">
        <f t="shared" si="6"/>
        <v>9.6078431372549026E-4</v>
      </c>
      <c r="V9" s="3">
        <f t="shared" si="7"/>
        <v>-4.9019607843137341E-6</v>
      </c>
    </row>
    <row r="10" spans="1:22" ht="19.95" customHeight="1" x14ac:dyDescent="0.25">
      <c r="A10" s="85"/>
      <c r="B10" s="10">
        <v>6</v>
      </c>
      <c r="C10" s="9">
        <v>-0.23</v>
      </c>
      <c r="D10" s="4">
        <v>0.44</v>
      </c>
      <c r="E10" s="4">
        <v>-0.46</v>
      </c>
      <c r="F10" s="4">
        <v>0.21</v>
      </c>
      <c r="G10" s="3">
        <f t="shared" si="0"/>
        <v>0.11500000000000002</v>
      </c>
      <c r="H10" s="7">
        <f t="shared" si="1"/>
        <v>2.2549019607843142E-4</v>
      </c>
      <c r="I10" s="9">
        <v>7.0000000000000007E-2</v>
      </c>
      <c r="J10" s="4">
        <v>0.76</v>
      </c>
      <c r="K10" s="4">
        <v>-0.79</v>
      </c>
      <c r="L10" s="4">
        <v>-0.1</v>
      </c>
      <c r="M10" s="3">
        <f t="shared" si="2"/>
        <v>0.43000000000000005</v>
      </c>
      <c r="N10" s="7">
        <f t="shared" si="3"/>
        <v>8.4313725490196086E-4</v>
      </c>
      <c r="O10" s="9">
        <v>0.19</v>
      </c>
      <c r="P10" s="4">
        <v>0.89</v>
      </c>
      <c r="Q10" s="4">
        <v>-0.9</v>
      </c>
      <c r="R10" s="4">
        <v>-0.21</v>
      </c>
      <c r="S10" s="3">
        <f t="shared" si="4"/>
        <v>0.54749999999999999</v>
      </c>
      <c r="T10" s="7">
        <f t="shared" si="5"/>
        <v>1.0735294117647058E-3</v>
      </c>
      <c r="U10" s="5">
        <f t="shared" si="6"/>
        <v>1.0686274509803923E-3</v>
      </c>
      <c r="V10" s="3">
        <f t="shared" si="7"/>
        <v>4.9019607843135173E-6</v>
      </c>
    </row>
    <row r="11" spans="1:22" ht="19.95" customHeight="1" x14ac:dyDescent="0.25">
      <c r="A11" s="85"/>
      <c r="B11" s="10">
        <v>8</v>
      </c>
      <c r="C11" s="9">
        <v>-0.28000000000000003</v>
      </c>
      <c r="D11" s="4">
        <v>0.39</v>
      </c>
      <c r="E11" s="4">
        <v>-0.41</v>
      </c>
      <c r="F11" s="4">
        <v>0.27</v>
      </c>
      <c r="G11" s="3">
        <f t="shared" si="0"/>
        <v>6.25E-2</v>
      </c>
      <c r="H11" s="7">
        <f t="shared" si="1"/>
        <v>1.2254901960784314E-4</v>
      </c>
      <c r="I11" s="9">
        <v>0.1</v>
      </c>
      <c r="J11" s="4">
        <v>0.79</v>
      </c>
      <c r="K11" s="4">
        <v>-0.8</v>
      </c>
      <c r="L11" s="4">
        <v>-0.1</v>
      </c>
      <c r="M11" s="3">
        <f t="shared" si="2"/>
        <v>0.44750000000000001</v>
      </c>
      <c r="N11" s="7">
        <f t="shared" si="3"/>
        <v>8.7745098039215689E-4</v>
      </c>
      <c r="O11" s="9">
        <v>0.16</v>
      </c>
      <c r="P11" s="4">
        <v>0.85</v>
      </c>
      <c r="Q11" s="4">
        <v>-0.87</v>
      </c>
      <c r="R11" s="4">
        <v>-0.16</v>
      </c>
      <c r="S11" s="3">
        <f t="shared" si="4"/>
        <v>0.51</v>
      </c>
      <c r="T11" s="7">
        <f t="shared" si="5"/>
        <v>1E-3</v>
      </c>
      <c r="U11" s="5">
        <f t="shared" si="6"/>
        <v>1E-3</v>
      </c>
      <c r="V11" s="3">
        <f t="shared" si="7"/>
        <v>0</v>
      </c>
    </row>
    <row r="12" spans="1:22" ht="19.95" customHeight="1" x14ac:dyDescent="0.25">
      <c r="A12" s="85"/>
      <c r="B12" s="10">
        <v>10</v>
      </c>
      <c r="C12" s="9">
        <v>-0.31</v>
      </c>
      <c r="D12" s="4">
        <v>0.37</v>
      </c>
      <c r="E12" s="4">
        <v>-0.38</v>
      </c>
      <c r="F12" s="4">
        <v>0.28999999999999998</v>
      </c>
      <c r="G12" s="3">
        <f t="shared" si="0"/>
        <v>3.7500000000000006E-2</v>
      </c>
      <c r="H12" s="7">
        <f t="shared" si="1"/>
        <v>7.3529411764705889E-5</v>
      </c>
      <c r="I12" s="9">
        <v>-0.02</v>
      </c>
      <c r="J12" s="4">
        <v>0.65</v>
      </c>
      <c r="K12" s="4">
        <v>-0.66</v>
      </c>
      <c r="L12" s="4">
        <v>0.02</v>
      </c>
      <c r="M12" s="3">
        <f t="shared" si="2"/>
        <v>0.3175</v>
      </c>
      <c r="N12" s="7">
        <f t="shared" si="3"/>
        <v>6.2254901960784315E-4</v>
      </c>
      <c r="O12" s="9">
        <v>0.01</v>
      </c>
      <c r="P12" s="4">
        <v>0.68</v>
      </c>
      <c r="Q12" s="4">
        <v>-0.68</v>
      </c>
      <c r="R12" s="4">
        <v>0</v>
      </c>
      <c r="S12" s="3">
        <f t="shared" si="4"/>
        <v>0.34250000000000003</v>
      </c>
      <c r="T12" s="7">
        <f t="shared" si="5"/>
        <v>6.7156862745098049E-4</v>
      </c>
      <c r="U12" s="5">
        <f t="shared" si="6"/>
        <v>6.9607843137254905E-4</v>
      </c>
      <c r="V12" s="3">
        <f t="shared" si="7"/>
        <v>-2.4509803921568562E-5</v>
      </c>
    </row>
    <row r="13" spans="1:22" s="17" customFormat="1" ht="19.95" customHeight="1" thickBot="1" x14ac:dyDescent="0.3">
      <c r="A13" s="86"/>
      <c r="B13" s="11">
        <v>12</v>
      </c>
      <c r="C13" s="12">
        <v>-0.32</v>
      </c>
      <c r="D13" s="13">
        <v>0.35</v>
      </c>
      <c r="E13" s="13">
        <v>-0.37</v>
      </c>
      <c r="F13" s="13">
        <v>0.3</v>
      </c>
      <c r="G13" s="14">
        <f t="shared" si="0"/>
        <v>2.4999999999999994E-2</v>
      </c>
      <c r="H13" s="15">
        <f t="shared" si="1"/>
        <v>4.9019607843137246E-5</v>
      </c>
      <c r="I13" s="12">
        <v>-0.15</v>
      </c>
      <c r="J13" s="13">
        <v>0.52</v>
      </c>
      <c r="K13" s="13">
        <v>-0.53</v>
      </c>
      <c r="L13" s="13">
        <v>0.14000000000000001</v>
      </c>
      <c r="M13" s="14">
        <f t="shared" si="2"/>
        <v>0.19</v>
      </c>
      <c r="N13" s="15">
        <f t="shared" si="3"/>
        <v>3.7254901960784314E-4</v>
      </c>
      <c r="O13" s="12">
        <v>-0.13</v>
      </c>
      <c r="P13" s="13">
        <v>0.54</v>
      </c>
      <c r="Q13" s="13">
        <v>-0.56000000000000005</v>
      </c>
      <c r="R13" s="13">
        <v>0.12</v>
      </c>
      <c r="S13" s="14">
        <f t="shared" si="4"/>
        <v>0.21250000000000002</v>
      </c>
      <c r="T13" s="15">
        <f t="shared" si="5"/>
        <v>4.1666666666666669E-4</v>
      </c>
      <c r="U13" s="16">
        <f t="shared" si="6"/>
        <v>4.2156862745098037E-4</v>
      </c>
      <c r="V13" s="3">
        <f t="shared" si="7"/>
        <v>-4.9019607843136799E-6</v>
      </c>
    </row>
    <row r="14" spans="1:22" s="33" customFormat="1" ht="19.95" customHeight="1" thickTop="1" x14ac:dyDescent="0.25">
      <c r="A14" s="78" t="s">
        <v>12</v>
      </c>
      <c r="B14" s="18" t="s">
        <v>4</v>
      </c>
      <c r="C14" s="19" t="s">
        <v>0</v>
      </c>
      <c r="D14" s="20" t="s">
        <v>1</v>
      </c>
      <c r="E14" s="20" t="s">
        <v>2</v>
      </c>
      <c r="F14" s="20" t="s">
        <v>3</v>
      </c>
      <c r="G14" s="21" t="s">
        <v>9</v>
      </c>
      <c r="H14" s="22" t="s">
        <v>10</v>
      </c>
      <c r="I14" s="23" t="s">
        <v>0</v>
      </c>
      <c r="J14" s="24" t="s">
        <v>1</v>
      </c>
      <c r="K14" s="24" t="s">
        <v>2</v>
      </c>
      <c r="L14" s="24" t="s">
        <v>3</v>
      </c>
      <c r="M14" s="25" t="s">
        <v>9</v>
      </c>
      <c r="N14" s="26" t="s">
        <v>10</v>
      </c>
      <c r="O14" s="27" t="s">
        <v>0</v>
      </c>
      <c r="P14" s="28" t="s">
        <v>1</v>
      </c>
      <c r="Q14" s="28" t="s">
        <v>2</v>
      </c>
      <c r="R14" s="28" t="s">
        <v>3</v>
      </c>
      <c r="S14" s="29" t="s">
        <v>9</v>
      </c>
      <c r="T14" s="30" t="s">
        <v>10</v>
      </c>
      <c r="U14" s="31"/>
      <c r="V14" s="32"/>
    </row>
    <row r="15" spans="1:22" ht="19.95" customHeight="1" x14ac:dyDescent="0.25">
      <c r="A15" s="79"/>
      <c r="B15" s="10">
        <v>-6</v>
      </c>
      <c r="C15" s="9">
        <v>6.88</v>
      </c>
      <c r="D15" s="4">
        <v>-0.53</v>
      </c>
      <c r="E15" s="4">
        <v>-0.74</v>
      </c>
      <c r="F15" s="4">
        <v>6.3</v>
      </c>
      <c r="G15" s="3">
        <f>(C15+D15-E15-F15)/4</f>
        <v>0.19750000000000001</v>
      </c>
      <c r="H15" s="7">
        <f>G15/(170*$D$2)</f>
        <v>3.8725490196078434E-4</v>
      </c>
      <c r="I15" s="9">
        <v>7.56</v>
      </c>
      <c r="J15" s="4">
        <v>-0.18</v>
      </c>
      <c r="K15" s="4">
        <v>-1.55</v>
      </c>
      <c r="L15" s="4">
        <v>6.04</v>
      </c>
      <c r="M15" s="3">
        <f>(I15+J15-K15-L15)/4</f>
        <v>0.72249999999999992</v>
      </c>
      <c r="N15" s="7">
        <f>M15/(170*$J$2)</f>
        <v>1.4166666666666666E-3</v>
      </c>
      <c r="O15" s="9">
        <v>7.62</v>
      </c>
      <c r="P15" s="4">
        <v>-7.0000000000000007E-2</v>
      </c>
      <c r="Q15" s="4">
        <v>-1.7</v>
      </c>
      <c r="R15" s="4">
        <v>5.58</v>
      </c>
      <c r="S15" s="3">
        <f>(O15+P15-Q15-R15)/4</f>
        <v>0.91749999999999998</v>
      </c>
      <c r="T15" s="7">
        <f t="shared" ref="T15:T35" si="8">S15/(170*$P$2)</f>
        <v>1.7990196078431372E-3</v>
      </c>
      <c r="U15" s="5">
        <f t="shared" si="6"/>
        <v>1.8039215686274509E-3</v>
      </c>
      <c r="V15" s="3">
        <f>T15-U15</f>
        <v>-4.9019607843137341E-6</v>
      </c>
    </row>
    <row r="16" spans="1:22" ht="19.95" customHeight="1" x14ac:dyDescent="0.25">
      <c r="A16" s="79"/>
      <c r="B16" s="10">
        <v>-4</v>
      </c>
      <c r="C16" s="9">
        <v>6.96</v>
      </c>
      <c r="D16" s="4">
        <v>-0.39</v>
      </c>
      <c r="E16" s="4">
        <v>-0.84</v>
      </c>
      <c r="F16" s="4">
        <v>6.19</v>
      </c>
      <c r="G16" s="3">
        <f t="shared" ref="G16:G24" si="9">(C16+D16-E16-F16)/4</f>
        <v>0.30499999999999994</v>
      </c>
      <c r="H16" s="7">
        <f t="shared" ref="H16:H24" si="10">G16/(170*$D$2)</f>
        <v>5.9803921568627437E-4</v>
      </c>
      <c r="I16" s="9">
        <v>8.01</v>
      </c>
      <c r="J16" s="4">
        <v>0.25</v>
      </c>
      <c r="K16" s="4">
        <v>-2</v>
      </c>
      <c r="L16" s="4">
        <v>5.56</v>
      </c>
      <c r="M16" s="3">
        <f t="shared" ref="M16:M24" si="11">(I16+J16-K16-L16)/4</f>
        <v>1.175</v>
      </c>
      <c r="N16" s="7">
        <f t="shared" ref="N16:N24" si="12">M16/(170*$J$2)</f>
        <v>2.3039215686274511E-3</v>
      </c>
      <c r="O16" s="9">
        <v>8.24</v>
      </c>
      <c r="P16" s="4">
        <v>0.33</v>
      </c>
      <c r="Q16" s="4">
        <v>-2.29</v>
      </c>
      <c r="R16" s="4">
        <v>4.96</v>
      </c>
      <c r="S16" s="3">
        <f t="shared" ref="S16:S24" si="13">(O16+P16-Q16-R16)/4</f>
        <v>1.4749999999999999</v>
      </c>
      <c r="T16" s="7">
        <f t="shared" si="8"/>
        <v>2.8921568627450979E-3</v>
      </c>
      <c r="U16" s="5">
        <f t="shared" si="6"/>
        <v>2.9019607843137254E-3</v>
      </c>
      <c r="V16" s="3">
        <f t="shared" ref="V16:V24" si="14">T16-U16</f>
        <v>-9.8039215686274682E-6</v>
      </c>
    </row>
    <row r="17" spans="1:22" ht="19.95" customHeight="1" x14ac:dyDescent="0.25">
      <c r="A17" s="79"/>
      <c r="B17" s="10">
        <v>-2</v>
      </c>
      <c r="C17" s="9">
        <v>7.21</v>
      </c>
      <c r="D17" s="4">
        <v>-0.16</v>
      </c>
      <c r="E17" s="4">
        <v>-1.1000000000000001</v>
      </c>
      <c r="F17" s="4">
        <v>5.97</v>
      </c>
      <c r="G17" s="3">
        <f t="shared" si="9"/>
        <v>0.54500000000000015</v>
      </c>
      <c r="H17" s="7">
        <f t="shared" si="10"/>
        <v>1.0686274509803925E-3</v>
      </c>
      <c r="I17" s="9">
        <v>8.1999999999999993</v>
      </c>
      <c r="J17" s="4">
        <v>0.45</v>
      </c>
      <c r="K17" s="4">
        <v>-2.16</v>
      </c>
      <c r="L17" s="4">
        <v>5.41</v>
      </c>
      <c r="M17" s="3">
        <f t="shared" si="11"/>
        <v>1.3499999999999996</v>
      </c>
      <c r="N17" s="7">
        <f t="shared" si="12"/>
        <v>2.6470588235294112E-3</v>
      </c>
      <c r="O17" s="9">
        <v>8.48</v>
      </c>
      <c r="P17" s="4">
        <v>0.96</v>
      </c>
      <c r="Q17" s="4">
        <v>-2.5299999999999998</v>
      </c>
      <c r="R17" s="4">
        <v>4.7699999999999996</v>
      </c>
      <c r="S17" s="3">
        <f t="shared" si="13"/>
        <v>1.8000000000000003</v>
      </c>
      <c r="T17" s="7">
        <f t="shared" si="8"/>
        <v>3.5294117647058829E-3</v>
      </c>
      <c r="U17" s="5">
        <f t="shared" si="6"/>
        <v>3.7156862745098039E-3</v>
      </c>
      <c r="V17" s="3">
        <f t="shared" si="14"/>
        <v>-1.8627450980392103E-4</v>
      </c>
    </row>
    <row r="18" spans="1:22" ht="19.95" customHeight="1" x14ac:dyDescent="0.25">
      <c r="A18" s="79"/>
      <c r="B18" s="10">
        <v>0</v>
      </c>
      <c r="C18" s="9">
        <v>7.54</v>
      </c>
      <c r="D18" s="4">
        <v>2.2200000000000002</v>
      </c>
      <c r="E18" s="4">
        <v>-1.5</v>
      </c>
      <c r="F18" s="4">
        <v>5.6</v>
      </c>
      <c r="G18" s="3">
        <f t="shared" si="9"/>
        <v>1.415</v>
      </c>
      <c r="H18" s="7">
        <f t="shared" si="10"/>
        <v>2.7745098039215687E-3</v>
      </c>
      <c r="I18" s="9">
        <v>7.87</v>
      </c>
      <c r="J18" s="4">
        <v>0.08</v>
      </c>
      <c r="K18" s="4">
        <v>-1.9</v>
      </c>
      <c r="L18" s="4">
        <v>5.73</v>
      </c>
      <c r="M18" s="3">
        <f t="shared" si="11"/>
        <v>1.0299999999999998</v>
      </c>
      <c r="N18" s="7">
        <f t="shared" si="12"/>
        <v>2.0196078431372545E-3</v>
      </c>
      <c r="O18" s="9">
        <v>8.4499999999999993</v>
      </c>
      <c r="P18" s="4">
        <v>1.61</v>
      </c>
      <c r="Q18" s="4">
        <v>-2.5</v>
      </c>
      <c r="R18" s="4">
        <v>4.79</v>
      </c>
      <c r="S18" s="3">
        <f t="shared" si="13"/>
        <v>1.9424999999999997</v>
      </c>
      <c r="T18" s="7">
        <f t="shared" si="8"/>
        <v>3.8088235294117642E-3</v>
      </c>
      <c r="U18" s="5">
        <f t="shared" si="6"/>
        <v>4.7941176470588237E-3</v>
      </c>
      <c r="V18" s="3">
        <f t="shared" si="14"/>
        <v>-9.8529411764705947E-4</v>
      </c>
    </row>
    <row r="19" spans="1:22" ht="19.95" customHeight="1" x14ac:dyDescent="0.25">
      <c r="A19" s="79"/>
      <c r="B19" s="10">
        <v>2</v>
      </c>
      <c r="C19" s="9">
        <v>7.98</v>
      </c>
      <c r="D19" s="4">
        <v>0.63</v>
      </c>
      <c r="E19" s="4">
        <v>-1.9</v>
      </c>
      <c r="F19" s="4">
        <v>5.16</v>
      </c>
      <c r="G19" s="3">
        <f t="shared" si="9"/>
        <v>1.3375000000000004</v>
      </c>
      <c r="H19" s="7">
        <f t="shared" si="10"/>
        <v>2.6225490196078436E-3</v>
      </c>
      <c r="I19" s="9">
        <v>7.38</v>
      </c>
      <c r="J19" s="4">
        <v>-0.31</v>
      </c>
      <c r="K19" s="4">
        <v>-1.45</v>
      </c>
      <c r="L19" s="4">
        <v>6.19</v>
      </c>
      <c r="M19" s="3">
        <f t="shared" si="11"/>
        <v>0.5824999999999998</v>
      </c>
      <c r="N19" s="7">
        <f t="shared" si="12"/>
        <v>1.1421568627450977E-3</v>
      </c>
      <c r="O19" s="9">
        <v>8.4700000000000006</v>
      </c>
      <c r="P19" s="4">
        <v>1.6</v>
      </c>
      <c r="Q19" s="4">
        <v>-2.52</v>
      </c>
      <c r="R19" s="4">
        <v>4.76</v>
      </c>
      <c r="S19" s="3">
        <f t="shared" si="13"/>
        <v>1.9575</v>
      </c>
      <c r="T19" s="7">
        <f t="shared" si="8"/>
        <v>3.8382352941176471E-3</v>
      </c>
      <c r="U19" s="5">
        <f t="shared" si="6"/>
        <v>3.7647058823529413E-3</v>
      </c>
      <c r="V19" s="3">
        <f t="shared" si="14"/>
        <v>7.3529411764705795E-5</v>
      </c>
    </row>
    <row r="20" spans="1:22" ht="19.95" customHeight="1" x14ac:dyDescent="0.25">
      <c r="A20" s="79"/>
      <c r="B20" s="10">
        <v>4</v>
      </c>
      <c r="C20" s="9">
        <v>7.96</v>
      </c>
      <c r="D20" s="4">
        <v>0.61</v>
      </c>
      <c r="E20" s="4">
        <v>-1.86</v>
      </c>
      <c r="F20" s="4">
        <v>5.17</v>
      </c>
      <c r="G20" s="3">
        <f t="shared" si="9"/>
        <v>1.3149999999999999</v>
      </c>
      <c r="H20" s="7">
        <f t="shared" si="10"/>
        <v>2.5784313725490194E-3</v>
      </c>
      <c r="I20" s="9">
        <v>7.15</v>
      </c>
      <c r="J20" s="4">
        <v>-0.59</v>
      </c>
      <c r="K20" s="4">
        <v>-1.1599999999999999</v>
      </c>
      <c r="L20" s="4">
        <v>6.47</v>
      </c>
      <c r="M20" s="3">
        <f t="shared" si="11"/>
        <v>0.31250000000000022</v>
      </c>
      <c r="N20" s="7">
        <f t="shared" si="12"/>
        <v>6.1274509803921611E-4</v>
      </c>
      <c r="O20" s="9">
        <v>8.1999999999999993</v>
      </c>
      <c r="P20" s="4">
        <v>1.06</v>
      </c>
      <c r="Q20" s="4">
        <v>-2.2999999999999998</v>
      </c>
      <c r="R20" s="4">
        <v>5.0199999999999996</v>
      </c>
      <c r="S20" s="3">
        <f t="shared" si="13"/>
        <v>1.6349999999999998</v>
      </c>
      <c r="T20" s="7">
        <f t="shared" si="8"/>
        <v>3.205882352941176E-3</v>
      </c>
      <c r="U20" s="5">
        <f t="shared" si="6"/>
        <v>3.1911764705882355E-3</v>
      </c>
      <c r="V20" s="3">
        <f t="shared" si="14"/>
        <v>1.4705882352940552E-5</v>
      </c>
    </row>
    <row r="21" spans="1:22" ht="19.95" customHeight="1" x14ac:dyDescent="0.25">
      <c r="A21" s="79"/>
      <c r="B21" s="10">
        <v>6</v>
      </c>
      <c r="C21" s="9">
        <v>7.51</v>
      </c>
      <c r="D21" s="4">
        <v>0.18</v>
      </c>
      <c r="E21" s="4">
        <v>-1.43</v>
      </c>
      <c r="F21" s="4">
        <v>5.61</v>
      </c>
      <c r="G21" s="3">
        <f t="shared" si="9"/>
        <v>0.87749999999999972</v>
      </c>
      <c r="H21" s="7">
        <f t="shared" si="10"/>
        <v>1.7205882352941172E-3</v>
      </c>
      <c r="I21" s="9">
        <v>7.01</v>
      </c>
      <c r="J21" s="4">
        <v>-0.71</v>
      </c>
      <c r="K21" s="4">
        <v>-1.03</v>
      </c>
      <c r="L21" s="4">
        <v>6.6</v>
      </c>
      <c r="M21" s="3">
        <f t="shared" si="11"/>
        <v>0.18250000000000011</v>
      </c>
      <c r="N21" s="7">
        <f t="shared" si="12"/>
        <v>3.5784313725490216E-4</v>
      </c>
      <c r="O21" s="9">
        <v>7.61</v>
      </c>
      <c r="P21" s="4">
        <v>0.38</v>
      </c>
      <c r="Q21" s="4">
        <v>-1.67</v>
      </c>
      <c r="R21" s="4">
        <v>5.57</v>
      </c>
      <c r="S21" s="3">
        <f t="shared" si="13"/>
        <v>1.0225</v>
      </c>
      <c r="T21" s="7">
        <f t="shared" si="8"/>
        <v>2.0049019607843136E-3</v>
      </c>
      <c r="U21" s="5">
        <f t="shared" si="6"/>
        <v>2.0784313725490194E-3</v>
      </c>
      <c r="V21" s="3">
        <f t="shared" si="14"/>
        <v>-7.3529411764705795E-5</v>
      </c>
    </row>
    <row r="22" spans="1:22" ht="19.95" customHeight="1" x14ac:dyDescent="0.25">
      <c r="A22" s="79"/>
      <c r="B22" s="10">
        <v>8</v>
      </c>
      <c r="C22" s="9">
        <v>7.14</v>
      </c>
      <c r="D22" s="4">
        <v>-0.16</v>
      </c>
      <c r="E22" s="4">
        <v>-1.08</v>
      </c>
      <c r="F22" s="4">
        <v>6</v>
      </c>
      <c r="G22" s="3">
        <f t="shared" si="9"/>
        <v>0.51499999999999968</v>
      </c>
      <c r="H22" s="7">
        <f t="shared" si="10"/>
        <v>1.0098039215686268E-3</v>
      </c>
      <c r="I22" s="9">
        <v>6.93</v>
      </c>
      <c r="J22" s="4">
        <v>-0.8</v>
      </c>
      <c r="K22" s="4">
        <v>-0.97</v>
      </c>
      <c r="L22" s="4">
        <v>6.69</v>
      </c>
      <c r="M22" s="3">
        <f t="shared" si="11"/>
        <v>0.10249999999999981</v>
      </c>
      <c r="N22" s="7">
        <f t="shared" si="12"/>
        <v>2.0098039215686237E-4</v>
      </c>
      <c r="O22" s="9">
        <v>7.23</v>
      </c>
      <c r="P22" s="4">
        <v>-0.05</v>
      </c>
      <c r="Q22" s="4">
        <v>-1.26</v>
      </c>
      <c r="R22" s="4">
        <v>6.01</v>
      </c>
      <c r="S22" s="3">
        <f t="shared" si="13"/>
        <v>0.60750000000000037</v>
      </c>
      <c r="T22" s="7">
        <f t="shared" si="8"/>
        <v>1.1911764705882361E-3</v>
      </c>
      <c r="U22" s="5">
        <f t="shared" si="6"/>
        <v>1.2107843137254893E-3</v>
      </c>
      <c r="V22" s="3">
        <f t="shared" si="14"/>
        <v>-1.9607843137253202E-5</v>
      </c>
    </row>
    <row r="23" spans="1:22" ht="19.95" customHeight="1" x14ac:dyDescent="0.25">
      <c r="A23" s="79"/>
      <c r="B23" s="10">
        <v>10</v>
      </c>
      <c r="C23" s="9">
        <v>6.96</v>
      </c>
      <c r="D23" s="4">
        <v>-0.36</v>
      </c>
      <c r="E23" s="4">
        <v>-0.86</v>
      </c>
      <c r="F23" s="4">
        <v>6.23</v>
      </c>
      <c r="G23" s="3">
        <f t="shared" si="9"/>
        <v>0.30749999999999988</v>
      </c>
      <c r="H23" s="7">
        <f t="shared" si="10"/>
        <v>6.0294117647058799E-4</v>
      </c>
      <c r="I23" s="9">
        <v>6.89</v>
      </c>
      <c r="J23" s="4">
        <v>-0.83</v>
      </c>
      <c r="K23" s="4">
        <v>-0.93</v>
      </c>
      <c r="L23" s="4">
        <v>6.74</v>
      </c>
      <c r="M23" s="3">
        <f t="shared" si="11"/>
        <v>6.2499999999999778E-2</v>
      </c>
      <c r="N23" s="7">
        <f t="shared" si="12"/>
        <v>1.225490196078427E-4</v>
      </c>
      <c r="O23" s="9">
        <v>7</v>
      </c>
      <c r="P23" s="4">
        <v>-0.36</v>
      </c>
      <c r="Q23" s="4">
        <v>-1.01</v>
      </c>
      <c r="R23" s="4">
        <v>6.26</v>
      </c>
      <c r="S23" s="3">
        <f t="shared" si="13"/>
        <v>0.34749999999999992</v>
      </c>
      <c r="T23" s="7">
        <f t="shared" si="8"/>
        <v>6.8137254901960774E-4</v>
      </c>
      <c r="U23" s="5">
        <f t="shared" si="6"/>
        <v>7.2549019607843069E-4</v>
      </c>
      <c r="V23" s="3">
        <f t="shared" si="14"/>
        <v>-4.4117647058822956E-5</v>
      </c>
    </row>
    <row r="24" spans="1:22" s="17" customFormat="1" ht="19.95" customHeight="1" thickBot="1" x14ac:dyDescent="0.3">
      <c r="A24" s="80"/>
      <c r="B24" s="11">
        <v>12</v>
      </c>
      <c r="C24" s="12">
        <v>6.8</v>
      </c>
      <c r="D24" s="13">
        <v>-0.48</v>
      </c>
      <c r="E24" s="13">
        <v>-0.75</v>
      </c>
      <c r="F24" s="13">
        <v>6.34</v>
      </c>
      <c r="G24" s="14">
        <f t="shared" si="9"/>
        <v>0.18250000000000011</v>
      </c>
      <c r="H24" s="15">
        <f t="shared" si="10"/>
        <v>3.5784313725490216E-4</v>
      </c>
      <c r="I24" s="12">
        <v>6.84</v>
      </c>
      <c r="J24" s="13">
        <v>-0.84</v>
      </c>
      <c r="K24" s="13">
        <v>-0.91</v>
      </c>
      <c r="L24" s="13">
        <v>6.77</v>
      </c>
      <c r="M24" s="14">
        <f t="shared" si="11"/>
        <v>3.5000000000000142E-2</v>
      </c>
      <c r="N24" s="15">
        <f t="shared" si="12"/>
        <v>6.862745098039244E-5</v>
      </c>
      <c r="O24" s="12">
        <v>6.86</v>
      </c>
      <c r="P24" s="13">
        <v>-0.51</v>
      </c>
      <c r="Q24" s="13">
        <v>-0.86</v>
      </c>
      <c r="R24" s="13">
        <v>6.39</v>
      </c>
      <c r="S24" s="14">
        <f t="shared" si="13"/>
        <v>0.20500000000000029</v>
      </c>
      <c r="T24" s="15">
        <f t="shared" si="8"/>
        <v>4.0196078431372609E-4</v>
      </c>
      <c r="U24" s="16">
        <f t="shared" si="6"/>
        <v>4.264705882352946E-4</v>
      </c>
      <c r="V24" s="3">
        <f t="shared" si="14"/>
        <v>-2.4509803921568508E-5</v>
      </c>
    </row>
    <row r="25" spans="1:22" s="33" customFormat="1" ht="19.95" customHeight="1" thickTop="1" x14ac:dyDescent="0.25">
      <c r="A25" s="81" t="s">
        <v>13</v>
      </c>
      <c r="B25" s="34" t="s">
        <v>4</v>
      </c>
      <c r="C25" s="19" t="s">
        <v>0</v>
      </c>
      <c r="D25" s="20" t="s">
        <v>1</v>
      </c>
      <c r="E25" s="20" t="s">
        <v>2</v>
      </c>
      <c r="F25" s="20" t="s">
        <v>3</v>
      </c>
      <c r="G25" s="21" t="s">
        <v>9</v>
      </c>
      <c r="H25" s="22" t="s">
        <v>10</v>
      </c>
      <c r="I25" s="23" t="s">
        <v>0</v>
      </c>
      <c r="J25" s="24" t="s">
        <v>1</v>
      </c>
      <c r="K25" s="24" t="s">
        <v>2</v>
      </c>
      <c r="L25" s="24" t="s">
        <v>3</v>
      </c>
      <c r="M25" s="25" t="s">
        <v>9</v>
      </c>
      <c r="N25" s="26" t="s">
        <v>10</v>
      </c>
      <c r="O25" s="27" t="s">
        <v>0</v>
      </c>
      <c r="P25" s="28" t="s">
        <v>1</v>
      </c>
      <c r="Q25" s="28" t="s">
        <v>2</v>
      </c>
      <c r="R25" s="28" t="s">
        <v>3</v>
      </c>
      <c r="S25" s="29" t="s">
        <v>9</v>
      </c>
      <c r="T25" s="30" t="s">
        <v>10</v>
      </c>
      <c r="U25" s="31"/>
      <c r="V25" s="32"/>
    </row>
    <row r="26" spans="1:22" ht="19.95" customHeight="1" x14ac:dyDescent="0.25">
      <c r="A26" s="82"/>
      <c r="B26" s="10">
        <v>-6</v>
      </c>
      <c r="C26" s="9">
        <v>6.68</v>
      </c>
      <c r="D26" s="4">
        <v>-0.51</v>
      </c>
      <c r="E26" s="4">
        <v>-0.79</v>
      </c>
      <c r="F26" s="4">
        <v>6.39</v>
      </c>
      <c r="G26" s="3">
        <f>(C26+D26-E26-F26)/4</f>
        <v>0.14250000000000007</v>
      </c>
      <c r="H26" s="7">
        <f>G26/(170*$D$2)</f>
        <v>2.7941176470588252E-4</v>
      </c>
      <c r="I26" s="9">
        <v>-0.28000000000000003</v>
      </c>
      <c r="J26" s="4">
        <v>0.39</v>
      </c>
      <c r="K26" s="4">
        <v>-0.42</v>
      </c>
      <c r="L26" s="4">
        <v>0.27</v>
      </c>
      <c r="M26" s="3">
        <f>(I26+J26-K26-L26)/4</f>
        <v>6.5000000000000002E-2</v>
      </c>
      <c r="N26" s="7">
        <f>M26/(170*$J$2)</f>
        <v>1.2745098039215687E-4</v>
      </c>
      <c r="O26" s="9">
        <v>7.19</v>
      </c>
      <c r="P26" s="4">
        <v>-7.0000000000000007E-2</v>
      </c>
      <c r="Q26" s="4">
        <v>-1.35</v>
      </c>
      <c r="R26" s="4">
        <v>6.01</v>
      </c>
      <c r="S26" s="3">
        <f>(O26+P26-Q26-R26)/4</f>
        <v>0.61500000000000021</v>
      </c>
      <c r="T26" s="7">
        <f t="shared" si="8"/>
        <v>1.2058823529411769E-3</v>
      </c>
      <c r="U26" s="5">
        <f t="shared" si="6"/>
        <v>4.0686274509803939E-4</v>
      </c>
      <c r="V26" s="3">
        <f>T26-U26</f>
        <v>7.9901960784313746E-4</v>
      </c>
    </row>
    <row r="27" spans="1:22" ht="19.95" customHeight="1" x14ac:dyDescent="0.25">
      <c r="A27" s="82"/>
      <c r="B27" s="10">
        <v>-4</v>
      </c>
      <c r="C27" s="9">
        <v>6.82</v>
      </c>
      <c r="D27" s="4">
        <v>-0.39</v>
      </c>
      <c r="E27" s="4">
        <v>-0.92</v>
      </c>
      <c r="F27" s="4">
        <v>6.26</v>
      </c>
      <c r="G27" s="3">
        <f t="shared" ref="G27:G35" si="15">(C27+D27-E27-F27)/4</f>
        <v>0.27250000000000019</v>
      </c>
      <c r="H27" s="7">
        <f t="shared" ref="H27:H35" si="16">G27/(170*$D$2)</f>
        <v>5.3431372549019647E-4</v>
      </c>
      <c r="I27" s="9">
        <v>-0.23</v>
      </c>
      <c r="J27" s="4">
        <v>0.44</v>
      </c>
      <c r="K27" s="4">
        <v>-0.47</v>
      </c>
      <c r="L27" s="4">
        <v>0.22</v>
      </c>
      <c r="M27" s="3">
        <f t="shared" ref="M27:M35" si="17">(I27+J27-K27-L27)/4</f>
        <v>0.11499999999999999</v>
      </c>
      <c r="N27" s="7">
        <f t="shared" ref="N27:N35" si="18">M27/(170*$J$2)</f>
        <v>2.2549019607843136E-4</v>
      </c>
      <c r="O27" s="9">
        <v>7.66</v>
      </c>
      <c r="P27" s="4">
        <v>0.33</v>
      </c>
      <c r="Q27" s="4">
        <v>-1.79</v>
      </c>
      <c r="R27" s="4">
        <v>5.59</v>
      </c>
      <c r="S27" s="3">
        <f t="shared" ref="S27:S35" si="19">(O27+P27-Q27-R27)/4</f>
        <v>1.0475000000000003</v>
      </c>
      <c r="T27" s="7">
        <f t="shared" si="8"/>
        <v>2.0539215686274518E-3</v>
      </c>
      <c r="U27" s="5">
        <f t="shared" si="6"/>
        <v>7.5980392156862781E-4</v>
      </c>
      <c r="V27" s="3">
        <f t="shared" ref="V27:V35" si="20">T27-U27</f>
        <v>1.2941176470588241E-3</v>
      </c>
    </row>
    <row r="28" spans="1:22" ht="19.95" customHeight="1" x14ac:dyDescent="0.25">
      <c r="A28" s="82"/>
      <c r="B28" s="10">
        <v>-2</v>
      </c>
      <c r="C28" s="9">
        <v>7.23</v>
      </c>
      <c r="D28" s="4">
        <v>-0.16</v>
      </c>
      <c r="E28" s="4">
        <v>-1.1399999999999999</v>
      </c>
      <c r="F28" s="4">
        <v>6.03</v>
      </c>
      <c r="G28" s="3">
        <f t="shared" si="15"/>
        <v>0.54500000000000015</v>
      </c>
      <c r="H28" s="7">
        <f t="shared" si="16"/>
        <v>1.0686274509803925E-3</v>
      </c>
      <c r="I28" s="9">
        <v>-0.15</v>
      </c>
      <c r="J28" s="4">
        <v>0.54</v>
      </c>
      <c r="K28" s="4">
        <v>-0.56999999999999995</v>
      </c>
      <c r="L28" s="4">
        <v>0.12</v>
      </c>
      <c r="M28" s="3">
        <f t="shared" si="17"/>
        <v>0.21</v>
      </c>
      <c r="N28" s="7">
        <f t="shared" si="18"/>
        <v>4.1176470588235291E-4</v>
      </c>
      <c r="O28" s="9">
        <v>8.35</v>
      </c>
      <c r="P28" s="4">
        <v>0.96</v>
      </c>
      <c r="Q28" s="4">
        <v>-2.54</v>
      </c>
      <c r="R28" s="4">
        <v>4.82</v>
      </c>
      <c r="S28" s="3">
        <f t="shared" si="19"/>
        <v>1.7574999999999994</v>
      </c>
      <c r="T28" s="7">
        <f t="shared" si="8"/>
        <v>3.4460784313725479E-3</v>
      </c>
      <c r="U28" s="5">
        <f t="shared" si="6"/>
        <v>1.4803921568627455E-3</v>
      </c>
      <c r="V28" s="3">
        <f t="shared" si="20"/>
        <v>1.9656862745098024E-3</v>
      </c>
    </row>
    <row r="29" spans="1:22" ht="19.95" customHeight="1" x14ac:dyDescent="0.25">
      <c r="A29" s="82"/>
      <c r="B29" s="10">
        <v>0</v>
      </c>
      <c r="C29" s="9">
        <v>7.41</v>
      </c>
      <c r="D29" s="4">
        <v>0.25</v>
      </c>
      <c r="E29" s="4">
        <v>-1.55</v>
      </c>
      <c r="F29" s="4">
        <v>5.61</v>
      </c>
      <c r="G29" s="3">
        <f t="shared" si="15"/>
        <v>0.90000000000000013</v>
      </c>
      <c r="H29" s="7">
        <f t="shared" si="16"/>
        <v>1.7647058823529415E-3</v>
      </c>
      <c r="I29" s="9">
        <v>0</v>
      </c>
      <c r="J29" s="4">
        <v>0.71</v>
      </c>
      <c r="K29" s="4">
        <v>-0.72</v>
      </c>
      <c r="L29" s="4">
        <v>-0.02</v>
      </c>
      <c r="M29" s="3">
        <f t="shared" si="17"/>
        <v>0.36249999999999999</v>
      </c>
      <c r="N29" s="7">
        <f t="shared" si="18"/>
        <v>7.1078431372549014E-4</v>
      </c>
      <c r="O29" s="9">
        <v>8.94</v>
      </c>
      <c r="P29" s="4">
        <v>1.61</v>
      </c>
      <c r="Q29" s="4">
        <v>-3.03</v>
      </c>
      <c r="R29" s="4">
        <v>4.2699999999999996</v>
      </c>
      <c r="S29" s="3">
        <f t="shared" si="19"/>
        <v>2.3274999999999997</v>
      </c>
      <c r="T29" s="7">
        <f t="shared" si="8"/>
        <v>4.5637254901960776E-3</v>
      </c>
      <c r="U29" s="5">
        <f t="shared" si="6"/>
        <v>2.4754901960784316E-3</v>
      </c>
      <c r="V29" s="3">
        <f t="shared" si="20"/>
        <v>2.088235294117646E-3</v>
      </c>
    </row>
    <row r="30" spans="1:22" ht="19.95" customHeight="1" x14ac:dyDescent="0.25">
      <c r="A30" s="82"/>
      <c r="B30" s="10">
        <v>2</v>
      </c>
      <c r="C30" s="9">
        <v>7.88</v>
      </c>
      <c r="D30" s="4">
        <v>0.66</v>
      </c>
      <c r="E30" s="4">
        <v>-1.93</v>
      </c>
      <c r="F30" s="4">
        <v>5.23</v>
      </c>
      <c r="G30" s="3">
        <f t="shared" si="15"/>
        <v>1.3099999999999996</v>
      </c>
      <c r="H30" s="7">
        <f t="shared" si="16"/>
        <v>2.5686274509803915E-3</v>
      </c>
      <c r="I30" s="9">
        <v>0.12</v>
      </c>
      <c r="J30" s="4">
        <v>0.82</v>
      </c>
      <c r="K30" s="4">
        <v>-0.84</v>
      </c>
      <c r="L30" s="4">
        <v>-0.14000000000000001</v>
      </c>
      <c r="M30" s="3">
        <f t="shared" si="17"/>
        <v>0.48</v>
      </c>
      <c r="N30" s="7">
        <f t="shared" si="18"/>
        <v>9.4117647058823521E-4</v>
      </c>
      <c r="O30" s="9">
        <v>8.93</v>
      </c>
      <c r="P30" s="4">
        <v>1.6</v>
      </c>
      <c r="Q30" s="4">
        <v>-3.04</v>
      </c>
      <c r="R30" s="4">
        <v>4.22</v>
      </c>
      <c r="S30" s="3">
        <f t="shared" si="19"/>
        <v>2.3375000000000004</v>
      </c>
      <c r="T30" s="7">
        <f t="shared" si="8"/>
        <v>4.5833333333333342E-3</v>
      </c>
      <c r="U30" s="5">
        <f t="shared" si="6"/>
        <v>3.5098039215686267E-3</v>
      </c>
      <c r="V30" s="3">
        <f t="shared" si="20"/>
        <v>1.0735294117647076E-3</v>
      </c>
    </row>
    <row r="31" spans="1:22" ht="19.95" customHeight="1" x14ac:dyDescent="0.25">
      <c r="A31" s="82"/>
      <c r="B31" s="10">
        <v>4</v>
      </c>
      <c r="C31" s="9">
        <v>7.86</v>
      </c>
      <c r="D31" s="4">
        <v>0.63</v>
      </c>
      <c r="E31" s="4">
        <v>-1.9</v>
      </c>
      <c r="F31" s="4">
        <v>5.22</v>
      </c>
      <c r="G31" s="3">
        <f t="shared" si="15"/>
        <v>1.2925000000000002</v>
      </c>
      <c r="H31" s="7">
        <f t="shared" si="16"/>
        <v>2.5343137254901964E-3</v>
      </c>
      <c r="I31" s="9">
        <v>0.06</v>
      </c>
      <c r="J31" s="4">
        <v>0.71</v>
      </c>
      <c r="K31" s="4">
        <v>-0.77</v>
      </c>
      <c r="L31" s="4">
        <v>-0.08</v>
      </c>
      <c r="M31" s="3">
        <f t="shared" si="17"/>
        <v>0.40500000000000003</v>
      </c>
      <c r="N31" s="7">
        <f t="shared" si="18"/>
        <v>7.9411764705882362E-4</v>
      </c>
      <c r="O31" s="9">
        <v>8.4700000000000006</v>
      </c>
      <c r="P31" s="4">
        <v>1.06</v>
      </c>
      <c r="Q31" s="4">
        <v>-2.4900000000000002</v>
      </c>
      <c r="R31" s="4">
        <v>4.84</v>
      </c>
      <c r="S31" s="3">
        <f t="shared" si="19"/>
        <v>1.7950000000000004</v>
      </c>
      <c r="T31" s="7">
        <f t="shared" si="8"/>
        <v>3.5196078431372554E-3</v>
      </c>
      <c r="U31" s="5">
        <f t="shared" si="6"/>
        <v>3.32843137254902E-3</v>
      </c>
      <c r="V31" s="3">
        <f t="shared" si="20"/>
        <v>1.9117647058823541E-4</v>
      </c>
    </row>
    <row r="32" spans="1:22" ht="19.95" customHeight="1" x14ac:dyDescent="0.25">
      <c r="A32" s="82"/>
      <c r="B32" s="10">
        <v>6</v>
      </c>
      <c r="C32" s="9">
        <v>7.46</v>
      </c>
      <c r="D32" s="4">
        <v>0.12</v>
      </c>
      <c r="E32" s="4">
        <v>-1.5</v>
      </c>
      <c r="F32" s="4">
        <v>5.67</v>
      </c>
      <c r="G32" s="3">
        <f t="shared" si="15"/>
        <v>0.85250000000000004</v>
      </c>
      <c r="H32" s="7">
        <f t="shared" si="16"/>
        <v>1.6715686274509805E-3</v>
      </c>
      <c r="I32" s="9">
        <v>-0.08</v>
      </c>
      <c r="J32" s="4">
        <v>0.61</v>
      </c>
      <c r="K32" s="4">
        <v>-0.61</v>
      </c>
      <c r="L32" s="4">
        <v>7.0000000000000007E-2</v>
      </c>
      <c r="M32" s="3">
        <f t="shared" si="17"/>
        <v>0.26750000000000002</v>
      </c>
      <c r="N32" s="7">
        <f t="shared" si="18"/>
        <v>5.2450980392156868E-4</v>
      </c>
      <c r="O32" s="9">
        <v>7.81</v>
      </c>
      <c r="P32" s="4">
        <v>0.38</v>
      </c>
      <c r="Q32" s="4">
        <v>-1.82</v>
      </c>
      <c r="R32" s="4">
        <v>5.42</v>
      </c>
      <c r="S32" s="3">
        <f t="shared" si="19"/>
        <v>1.1475</v>
      </c>
      <c r="T32" s="7">
        <f t="shared" si="8"/>
        <v>2.2499999999999998E-3</v>
      </c>
      <c r="U32" s="5">
        <f t="shared" si="6"/>
        <v>2.1960784313725494E-3</v>
      </c>
      <c r="V32" s="3">
        <f t="shared" si="20"/>
        <v>5.3921568627450425E-5</v>
      </c>
    </row>
    <row r="33" spans="1:22" ht="19.95" customHeight="1" x14ac:dyDescent="0.25">
      <c r="A33" s="82"/>
      <c r="B33" s="10">
        <v>8</v>
      </c>
      <c r="C33" s="9">
        <v>7.08</v>
      </c>
      <c r="D33" s="4">
        <v>-0.17</v>
      </c>
      <c r="E33" s="4">
        <v>-1.1200000000000001</v>
      </c>
      <c r="F33" s="4">
        <v>6.02</v>
      </c>
      <c r="G33" s="3">
        <f t="shared" si="15"/>
        <v>0.50250000000000039</v>
      </c>
      <c r="H33" s="7">
        <f t="shared" si="16"/>
        <v>9.8529411764705969E-4</v>
      </c>
      <c r="I33" s="9">
        <v>-0.2</v>
      </c>
      <c r="J33" s="4">
        <v>0.49</v>
      </c>
      <c r="K33" s="4">
        <v>-0.49</v>
      </c>
      <c r="L33" s="4">
        <v>0.19</v>
      </c>
      <c r="M33" s="3">
        <f t="shared" si="17"/>
        <v>0.14750000000000002</v>
      </c>
      <c r="N33" s="7">
        <f t="shared" si="18"/>
        <v>2.8921568627450982E-4</v>
      </c>
      <c r="O33" s="9">
        <v>7.26</v>
      </c>
      <c r="P33" s="4">
        <v>-0.05</v>
      </c>
      <c r="Q33" s="4">
        <v>-1.34</v>
      </c>
      <c r="R33" s="4">
        <v>5.96</v>
      </c>
      <c r="S33" s="3">
        <f t="shared" si="19"/>
        <v>0.64750000000000019</v>
      </c>
      <c r="T33" s="7">
        <f t="shared" si="8"/>
        <v>1.2696078431372552E-3</v>
      </c>
      <c r="U33" s="5">
        <f t="shared" si="6"/>
        <v>1.2745098039215696E-3</v>
      </c>
      <c r="V33" s="3">
        <f t="shared" si="20"/>
        <v>-4.9019607843143846E-6</v>
      </c>
    </row>
    <row r="34" spans="1:22" ht="19.95" customHeight="1" x14ac:dyDescent="0.25">
      <c r="A34" s="82"/>
      <c r="B34" s="10">
        <v>10</v>
      </c>
      <c r="C34" s="9">
        <v>6.86</v>
      </c>
      <c r="D34" s="4">
        <v>-0.38</v>
      </c>
      <c r="E34" s="4">
        <v>-0.88</v>
      </c>
      <c r="F34" s="4">
        <v>6.25</v>
      </c>
      <c r="G34" s="3">
        <f t="shared" si="15"/>
        <v>0.27750000000000008</v>
      </c>
      <c r="H34" s="7">
        <f t="shared" si="16"/>
        <v>5.4411764705882373E-4</v>
      </c>
      <c r="I34" s="9">
        <v>-0.26</v>
      </c>
      <c r="J34" s="4">
        <v>0.41</v>
      </c>
      <c r="K34" s="4">
        <v>-0.43</v>
      </c>
      <c r="L34" s="4">
        <v>0.25</v>
      </c>
      <c r="M34" s="3">
        <f t="shared" si="17"/>
        <v>8.249999999999999E-2</v>
      </c>
      <c r="N34" s="7">
        <f>M34/(170*$J$2)</f>
        <v>1.6176470588235293E-4</v>
      </c>
      <c r="O34" s="9">
        <v>7.02</v>
      </c>
      <c r="P34" s="4">
        <v>-0.36</v>
      </c>
      <c r="Q34" s="4">
        <v>-1.07</v>
      </c>
      <c r="R34" s="4">
        <v>6.21</v>
      </c>
      <c r="S34" s="3">
        <f t="shared" si="19"/>
        <v>0.37999999999999989</v>
      </c>
      <c r="T34" s="7">
        <f t="shared" si="8"/>
        <v>7.4509803921568606E-4</v>
      </c>
      <c r="U34" s="5">
        <f t="shared" si="6"/>
        <v>7.0588235294117663E-4</v>
      </c>
      <c r="V34" s="3">
        <f t="shared" si="20"/>
        <v>3.9215686274509439E-5</v>
      </c>
    </row>
    <row r="35" spans="1:22" ht="19.95" customHeight="1" x14ac:dyDescent="0.25">
      <c r="A35" s="82"/>
      <c r="B35" s="11">
        <v>12</v>
      </c>
      <c r="C35" s="9">
        <v>6.73</v>
      </c>
      <c r="D35" s="4">
        <v>-0.49</v>
      </c>
      <c r="E35" s="4">
        <v>-0.74</v>
      </c>
      <c r="F35" s="4">
        <v>6.32</v>
      </c>
      <c r="G35" s="3">
        <f t="shared" si="15"/>
        <v>0.16500000000000004</v>
      </c>
      <c r="H35" s="7">
        <f t="shared" si="16"/>
        <v>3.2352941176470596E-4</v>
      </c>
      <c r="I35" s="9">
        <v>-0.3</v>
      </c>
      <c r="J35" s="4">
        <v>0.38</v>
      </c>
      <c r="K35" s="4">
        <v>-0.39</v>
      </c>
      <c r="L35" s="4">
        <v>0.28000000000000003</v>
      </c>
      <c r="M35" s="3">
        <f t="shared" si="17"/>
        <v>4.7500000000000001E-2</v>
      </c>
      <c r="N35" s="7">
        <f>M35/(170*$J$2)</f>
        <v>9.3137254901960785E-5</v>
      </c>
      <c r="O35" s="9">
        <v>6.85</v>
      </c>
      <c r="P35" s="4">
        <v>-0.51</v>
      </c>
      <c r="Q35" s="4">
        <v>-0.9</v>
      </c>
      <c r="R35" s="4">
        <v>6.34</v>
      </c>
      <c r="S35" s="3">
        <f t="shared" si="19"/>
        <v>0.22500000000000009</v>
      </c>
      <c r="T35" s="7">
        <f>S35/(170*$P$2)</f>
        <v>4.4117647058823547E-4</v>
      </c>
      <c r="U35" s="5">
        <f t="shared" si="6"/>
        <v>4.1666666666666675E-4</v>
      </c>
      <c r="V35" s="3">
        <f t="shared" si="20"/>
        <v>2.4509803921568725E-5</v>
      </c>
    </row>
  </sheetData>
  <mergeCells count="10">
    <mergeCell ref="O1:T1"/>
    <mergeCell ref="A14:A24"/>
    <mergeCell ref="A25:A35"/>
    <mergeCell ref="U1:V1"/>
    <mergeCell ref="A3:A13"/>
    <mergeCell ref="P2:T2"/>
    <mergeCell ref="J2:N2"/>
    <mergeCell ref="D2:H2"/>
    <mergeCell ref="C1:H1"/>
    <mergeCell ref="I1:N1"/>
  </mergeCells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26557-6620-40A9-A02F-551F8EB5A5B9}">
  <dimension ref="A1:F31"/>
  <sheetViews>
    <sheetView workbookViewId="0">
      <selection activeCell="C2" sqref="C2"/>
    </sheetView>
  </sheetViews>
  <sheetFormatPr defaultRowHeight="19.95" customHeight="1" x14ac:dyDescent="0.25"/>
  <cols>
    <col min="1" max="1" width="8.88671875" style="1"/>
    <col min="2" max="2" width="9" style="73" bestFit="1" customWidth="1"/>
    <col min="3" max="6" width="11.21875" style="1" bestFit="1" customWidth="1"/>
    <col min="7" max="16384" width="8.88671875" style="1"/>
  </cols>
  <sheetData>
    <row r="1" spans="1:6" ht="19.95" customHeight="1" thickBot="1" x14ac:dyDescent="0.3">
      <c r="A1" s="72"/>
      <c r="B1" s="64" t="s">
        <v>4</v>
      </c>
      <c r="C1" s="68" t="s">
        <v>6</v>
      </c>
      <c r="D1" s="69" t="s">
        <v>7</v>
      </c>
      <c r="E1" s="70" t="s">
        <v>8</v>
      </c>
      <c r="F1" s="71" t="s">
        <v>14</v>
      </c>
    </row>
    <row r="2" spans="1:6" ht="19.95" customHeight="1" thickTop="1" x14ac:dyDescent="0.25">
      <c r="A2" s="94" t="s">
        <v>11</v>
      </c>
      <c r="B2" s="66">
        <v>11</v>
      </c>
      <c r="C2" s="67">
        <f>线圈!H4</f>
        <v>3.1372549019607844E-4</v>
      </c>
      <c r="D2" s="67">
        <f>线圈!N4</f>
        <v>2.941176470588235E-5</v>
      </c>
      <c r="E2" s="67">
        <f>线圈!T4</f>
        <v>3.3823529411764711E-4</v>
      </c>
      <c r="F2" s="67">
        <f>线圈!U4</f>
        <v>3.4313725490196079E-4</v>
      </c>
    </row>
    <row r="3" spans="1:6" ht="19.95" customHeight="1" x14ac:dyDescent="0.25">
      <c r="A3" s="95"/>
      <c r="B3" s="62">
        <v>13</v>
      </c>
      <c r="C3" s="63">
        <f>线圈!H5</f>
        <v>5.5882352941176471E-4</v>
      </c>
      <c r="D3" s="63">
        <f>线圈!N5</f>
        <v>5.8823529411764701E-5</v>
      </c>
      <c r="E3" s="63">
        <f>线圈!T5</f>
        <v>6.1274509803921568E-4</v>
      </c>
      <c r="F3" s="63">
        <f>线圈!U5</f>
        <v>6.1764705882352941E-4</v>
      </c>
    </row>
    <row r="4" spans="1:6" ht="19.95" customHeight="1" x14ac:dyDescent="0.25">
      <c r="A4" s="95"/>
      <c r="B4" s="62">
        <v>15</v>
      </c>
      <c r="C4" s="63">
        <f>线圈!H6</f>
        <v>8.4803921568627459E-4</v>
      </c>
      <c r="D4" s="63">
        <f>线圈!N6</f>
        <v>1.0294117647058821E-4</v>
      </c>
      <c r="E4" s="63">
        <f>线圈!T6</f>
        <v>9.4117647058823521E-4</v>
      </c>
      <c r="F4" s="63">
        <f>线圈!U6</f>
        <v>9.5098039215686279E-4</v>
      </c>
    </row>
    <row r="5" spans="1:6" ht="19.95" customHeight="1" x14ac:dyDescent="0.25">
      <c r="A5" s="95"/>
      <c r="B5" s="62">
        <v>17</v>
      </c>
      <c r="C5" s="63">
        <f>线圈!H7</f>
        <v>9.2647058823529423E-4</v>
      </c>
      <c r="D5" s="63">
        <f>线圈!N7</f>
        <v>1.764705882352941E-4</v>
      </c>
      <c r="E5" s="63">
        <f>线圈!T7</f>
        <v>1.1127450980392159E-3</v>
      </c>
      <c r="F5" s="63">
        <f>线圈!U7</f>
        <v>1.1029411764705882E-3</v>
      </c>
    </row>
    <row r="6" spans="1:6" ht="19.95" customHeight="1" x14ac:dyDescent="0.25">
      <c r="A6" s="95"/>
      <c r="B6" s="62">
        <v>19</v>
      </c>
      <c r="C6" s="63">
        <f>线圈!H8</f>
        <v>6.7156862745098038E-4</v>
      </c>
      <c r="D6" s="63">
        <f>线圈!N8</f>
        <v>3.2352941176470591E-4</v>
      </c>
      <c r="E6" s="63">
        <f>线圈!T8</f>
        <v>1.0049019607843138E-3</v>
      </c>
      <c r="F6" s="63">
        <f>线圈!U8</f>
        <v>9.9509803921568629E-4</v>
      </c>
    </row>
    <row r="7" spans="1:6" ht="19.95" customHeight="1" x14ac:dyDescent="0.25">
      <c r="A7" s="95"/>
      <c r="B7" s="62">
        <v>21</v>
      </c>
      <c r="C7" s="63">
        <f>线圈!H9</f>
        <v>3.8725490196078434E-4</v>
      </c>
      <c r="D7" s="63">
        <f>线圈!N9</f>
        <v>5.7352941176470591E-4</v>
      </c>
      <c r="E7" s="63">
        <f>线圈!T9</f>
        <v>9.5588235294117652E-4</v>
      </c>
      <c r="F7" s="63">
        <f>线圈!U9</f>
        <v>9.6078431372549026E-4</v>
      </c>
    </row>
    <row r="8" spans="1:6" ht="19.95" customHeight="1" x14ac:dyDescent="0.25">
      <c r="A8" s="95"/>
      <c r="B8" s="62">
        <v>23</v>
      </c>
      <c r="C8" s="63">
        <f>线圈!H10</f>
        <v>2.2549019607843142E-4</v>
      </c>
      <c r="D8" s="63">
        <f>线圈!N10</f>
        <v>8.4313725490196086E-4</v>
      </c>
      <c r="E8" s="63">
        <f>线圈!T10</f>
        <v>1.0735294117647058E-3</v>
      </c>
      <c r="F8" s="63">
        <f>线圈!U10</f>
        <v>1.0686274509803923E-3</v>
      </c>
    </row>
    <row r="9" spans="1:6" ht="19.95" customHeight="1" x14ac:dyDescent="0.25">
      <c r="A9" s="95"/>
      <c r="B9" s="62">
        <v>25</v>
      </c>
      <c r="C9" s="63">
        <f>线圈!H11</f>
        <v>1.2254901960784314E-4</v>
      </c>
      <c r="D9" s="63">
        <f>线圈!N11</f>
        <v>8.7745098039215689E-4</v>
      </c>
      <c r="E9" s="63">
        <f>线圈!T11</f>
        <v>1E-3</v>
      </c>
      <c r="F9" s="63">
        <f>线圈!U11</f>
        <v>1E-3</v>
      </c>
    </row>
    <row r="10" spans="1:6" ht="19.95" customHeight="1" x14ac:dyDescent="0.25">
      <c r="A10" s="95"/>
      <c r="B10" s="62">
        <v>27</v>
      </c>
      <c r="C10" s="63">
        <f>线圈!H12</f>
        <v>7.3529411764705889E-5</v>
      </c>
      <c r="D10" s="63">
        <f>线圈!N12</f>
        <v>6.2254901960784315E-4</v>
      </c>
      <c r="E10" s="63">
        <f>线圈!T12</f>
        <v>6.7156862745098049E-4</v>
      </c>
      <c r="F10" s="63">
        <f>线圈!U12</f>
        <v>6.9607843137254905E-4</v>
      </c>
    </row>
    <row r="11" spans="1:6" ht="19.95" customHeight="1" thickBot="1" x14ac:dyDescent="0.3">
      <c r="A11" s="96"/>
      <c r="B11" s="64">
        <v>29</v>
      </c>
      <c r="C11" s="65">
        <f>线圈!H13</f>
        <v>4.9019607843137246E-5</v>
      </c>
      <c r="D11" s="65">
        <f>线圈!N13</f>
        <v>3.7254901960784314E-4</v>
      </c>
      <c r="E11" s="65">
        <f>线圈!T13</f>
        <v>4.1666666666666669E-4</v>
      </c>
      <c r="F11" s="65">
        <f>线圈!U13</f>
        <v>4.2156862745098037E-4</v>
      </c>
    </row>
    <row r="12" spans="1:6" ht="19.95" customHeight="1" thickTop="1" x14ac:dyDescent="0.25">
      <c r="A12" s="97" t="s">
        <v>12</v>
      </c>
      <c r="B12" s="66">
        <v>11</v>
      </c>
      <c r="C12" s="67">
        <f>线圈!H15</f>
        <v>3.8725490196078434E-4</v>
      </c>
      <c r="D12" s="67">
        <f>线圈!N15</f>
        <v>1.4166666666666666E-3</v>
      </c>
      <c r="E12" s="67">
        <f>线圈!T15</f>
        <v>1.7990196078431372E-3</v>
      </c>
      <c r="F12" s="67">
        <f>线圈!U15</f>
        <v>1.8039215686274509E-3</v>
      </c>
    </row>
    <row r="13" spans="1:6" ht="19.95" customHeight="1" x14ac:dyDescent="0.25">
      <c r="A13" s="98"/>
      <c r="B13" s="62">
        <v>13</v>
      </c>
      <c r="C13" s="63">
        <f>线圈!H16</f>
        <v>5.9803921568627437E-4</v>
      </c>
      <c r="D13" s="63">
        <f>线圈!N16</f>
        <v>2.3039215686274511E-3</v>
      </c>
      <c r="E13" s="63">
        <f>线圈!T16</f>
        <v>2.8921568627450979E-3</v>
      </c>
      <c r="F13" s="63">
        <f>线圈!U16</f>
        <v>2.9019607843137254E-3</v>
      </c>
    </row>
    <row r="14" spans="1:6" ht="19.95" customHeight="1" x14ac:dyDescent="0.25">
      <c r="A14" s="98"/>
      <c r="B14" s="62">
        <v>15</v>
      </c>
      <c r="C14" s="63">
        <f>线圈!H17</f>
        <v>1.0686274509803925E-3</v>
      </c>
      <c r="D14" s="63">
        <f>线圈!N17</f>
        <v>2.6470588235294112E-3</v>
      </c>
      <c r="E14" s="63">
        <f>线圈!T17</f>
        <v>3.5294117647058829E-3</v>
      </c>
      <c r="F14" s="63">
        <f>线圈!U17</f>
        <v>3.7156862745098039E-3</v>
      </c>
    </row>
    <row r="15" spans="1:6" ht="19.95" customHeight="1" x14ac:dyDescent="0.25">
      <c r="A15" s="98"/>
      <c r="B15" s="62">
        <v>17</v>
      </c>
      <c r="C15" s="63">
        <f>线圈!H18</f>
        <v>2.7745098039215687E-3</v>
      </c>
      <c r="D15" s="63">
        <f>线圈!N18</f>
        <v>2.0196078431372545E-3</v>
      </c>
      <c r="E15" s="63">
        <f>线圈!T18</f>
        <v>3.8088235294117642E-3</v>
      </c>
      <c r="F15" s="63">
        <f>线圈!U18</f>
        <v>4.7941176470588237E-3</v>
      </c>
    </row>
    <row r="16" spans="1:6" ht="19.95" customHeight="1" x14ac:dyDescent="0.25">
      <c r="A16" s="98"/>
      <c r="B16" s="62">
        <v>19</v>
      </c>
      <c r="C16" s="63">
        <f>线圈!H19</f>
        <v>2.6225490196078436E-3</v>
      </c>
      <c r="D16" s="63">
        <f>线圈!N19</f>
        <v>1.1421568627450977E-3</v>
      </c>
      <c r="E16" s="63">
        <f>线圈!T19</f>
        <v>3.8382352941176471E-3</v>
      </c>
      <c r="F16" s="63">
        <f>线圈!U19</f>
        <v>3.7647058823529413E-3</v>
      </c>
    </row>
    <row r="17" spans="1:6" ht="19.95" customHeight="1" x14ac:dyDescent="0.25">
      <c r="A17" s="98"/>
      <c r="B17" s="62">
        <v>21</v>
      </c>
      <c r="C17" s="63">
        <f>线圈!H20</f>
        <v>2.5784313725490194E-3</v>
      </c>
      <c r="D17" s="63">
        <f>线圈!N20</f>
        <v>6.1274509803921611E-4</v>
      </c>
      <c r="E17" s="63">
        <f>线圈!T20</f>
        <v>3.205882352941176E-3</v>
      </c>
      <c r="F17" s="63">
        <f>线圈!U20</f>
        <v>3.1911764705882355E-3</v>
      </c>
    </row>
    <row r="18" spans="1:6" ht="19.95" customHeight="1" x14ac:dyDescent="0.25">
      <c r="A18" s="98"/>
      <c r="B18" s="62">
        <v>23</v>
      </c>
      <c r="C18" s="63">
        <f>线圈!H21</f>
        <v>1.7205882352941172E-3</v>
      </c>
      <c r="D18" s="63">
        <f>线圈!N21</f>
        <v>3.5784313725490216E-4</v>
      </c>
      <c r="E18" s="63">
        <f>线圈!T21</f>
        <v>2.0049019607843136E-3</v>
      </c>
      <c r="F18" s="63">
        <f>线圈!U21</f>
        <v>2.0784313725490194E-3</v>
      </c>
    </row>
    <row r="19" spans="1:6" ht="19.95" customHeight="1" x14ac:dyDescent="0.25">
      <c r="A19" s="98"/>
      <c r="B19" s="62">
        <v>25</v>
      </c>
      <c r="C19" s="63">
        <f>线圈!H22</f>
        <v>1.0098039215686268E-3</v>
      </c>
      <c r="D19" s="63">
        <f>线圈!N22</f>
        <v>2.0098039215686237E-4</v>
      </c>
      <c r="E19" s="63">
        <f>线圈!T22</f>
        <v>1.1911764705882361E-3</v>
      </c>
      <c r="F19" s="63">
        <f>线圈!U22</f>
        <v>1.2107843137254893E-3</v>
      </c>
    </row>
    <row r="20" spans="1:6" ht="19.95" customHeight="1" x14ac:dyDescent="0.25">
      <c r="A20" s="98"/>
      <c r="B20" s="62">
        <v>27</v>
      </c>
      <c r="C20" s="63">
        <f>线圈!H23</f>
        <v>6.0294117647058799E-4</v>
      </c>
      <c r="D20" s="63">
        <f>线圈!N23</f>
        <v>1.225490196078427E-4</v>
      </c>
      <c r="E20" s="63">
        <f>线圈!T23</f>
        <v>6.8137254901960774E-4</v>
      </c>
      <c r="F20" s="63">
        <f>线圈!U23</f>
        <v>7.2549019607843069E-4</v>
      </c>
    </row>
    <row r="21" spans="1:6" ht="19.95" customHeight="1" thickBot="1" x14ac:dyDescent="0.3">
      <c r="A21" s="99"/>
      <c r="B21" s="64">
        <v>29</v>
      </c>
      <c r="C21" s="65">
        <f>线圈!H24</f>
        <v>3.5784313725490216E-4</v>
      </c>
      <c r="D21" s="65">
        <f>线圈!N24</f>
        <v>6.862745098039244E-5</v>
      </c>
      <c r="E21" s="65">
        <f>线圈!T24</f>
        <v>4.0196078431372609E-4</v>
      </c>
      <c r="F21" s="65">
        <f>线圈!U24</f>
        <v>4.264705882352946E-4</v>
      </c>
    </row>
    <row r="22" spans="1:6" ht="19.95" customHeight="1" thickTop="1" x14ac:dyDescent="0.25">
      <c r="A22" s="100" t="s">
        <v>13</v>
      </c>
      <c r="B22" s="66">
        <v>11</v>
      </c>
      <c r="C22" s="67">
        <f>线圈!H26</f>
        <v>2.7941176470588252E-4</v>
      </c>
      <c r="D22" s="67">
        <f>线圈!N26</f>
        <v>1.2745098039215687E-4</v>
      </c>
      <c r="E22" s="67">
        <f>线圈!T26</f>
        <v>1.2058823529411769E-3</v>
      </c>
      <c r="F22" s="67">
        <f>线圈!U26</f>
        <v>4.0686274509803939E-4</v>
      </c>
    </row>
    <row r="23" spans="1:6" ht="19.95" customHeight="1" x14ac:dyDescent="0.25">
      <c r="A23" s="101"/>
      <c r="B23" s="62">
        <v>13</v>
      </c>
      <c r="C23" s="63">
        <f>线圈!H27</f>
        <v>5.3431372549019647E-4</v>
      </c>
      <c r="D23" s="63">
        <f>线圈!N27</f>
        <v>2.2549019607843136E-4</v>
      </c>
      <c r="E23" s="63">
        <f>线圈!T27</f>
        <v>2.0539215686274518E-3</v>
      </c>
      <c r="F23" s="63">
        <f>线圈!U27</f>
        <v>7.5980392156862781E-4</v>
      </c>
    </row>
    <row r="24" spans="1:6" ht="19.95" customHeight="1" x14ac:dyDescent="0.25">
      <c r="A24" s="101"/>
      <c r="B24" s="62">
        <v>15</v>
      </c>
      <c r="C24" s="63">
        <f>线圈!H28</f>
        <v>1.0686274509803925E-3</v>
      </c>
      <c r="D24" s="63">
        <f>线圈!N28</f>
        <v>4.1176470588235291E-4</v>
      </c>
      <c r="E24" s="63">
        <f>线圈!T28</f>
        <v>3.4460784313725479E-3</v>
      </c>
      <c r="F24" s="63">
        <f>线圈!U28</f>
        <v>1.4803921568627455E-3</v>
      </c>
    </row>
    <row r="25" spans="1:6" ht="19.95" customHeight="1" x14ac:dyDescent="0.25">
      <c r="A25" s="101"/>
      <c r="B25" s="62">
        <v>17</v>
      </c>
      <c r="C25" s="63">
        <f>线圈!H29</f>
        <v>1.7647058823529415E-3</v>
      </c>
      <c r="D25" s="63">
        <f>线圈!N29</f>
        <v>7.1078431372549014E-4</v>
      </c>
      <c r="E25" s="63">
        <f>线圈!T29</f>
        <v>4.5637254901960776E-3</v>
      </c>
      <c r="F25" s="63">
        <f>线圈!U29</f>
        <v>2.4754901960784316E-3</v>
      </c>
    </row>
    <row r="26" spans="1:6" ht="19.95" customHeight="1" x14ac:dyDescent="0.25">
      <c r="A26" s="101"/>
      <c r="B26" s="62">
        <v>19</v>
      </c>
      <c r="C26" s="63">
        <f>线圈!H30</f>
        <v>2.5686274509803915E-3</v>
      </c>
      <c r="D26" s="63">
        <f>线圈!N30</f>
        <v>9.4117647058823521E-4</v>
      </c>
      <c r="E26" s="63">
        <f>线圈!T30</f>
        <v>4.5833333333333342E-3</v>
      </c>
      <c r="F26" s="63">
        <f>线圈!U30</f>
        <v>3.5098039215686267E-3</v>
      </c>
    </row>
    <row r="27" spans="1:6" ht="19.95" customHeight="1" x14ac:dyDescent="0.25">
      <c r="A27" s="101"/>
      <c r="B27" s="62">
        <v>21</v>
      </c>
      <c r="C27" s="63">
        <f>线圈!H31</f>
        <v>2.5343137254901964E-3</v>
      </c>
      <c r="D27" s="63">
        <f>线圈!N31</f>
        <v>7.9411764705882362E-4</v>
      </c>
      <c r="E27" s="63">
        <f>线圈!T31</f>
        <v>3.5196078431372554E-3</v>
      </c>
      <c r="F27" s="63">
        <f>线圈!U31</f>
        <v>3.32843137254902E-3</v>
      </c>
    </row>
    <row r="28" spans="1:6" ht="19.95" customHeight="1" x14ac:dyDescent="0.25">
      <c r="A28" s="101"/>
      <c r="B28" s="62">
        <v>23</v>
      </c>
      <c r="C28" s="63">
        <f>线圈!H32</f>
        <v>1.6715686274509805E-3</v>
      </c>
      <c r="D28" s="63">
        <f>线圈!N32</f>
        <v>5.2450980392156868E-4</v>
      </c>
      <c r="E28" s="63">
        <f>线圈!T32</f>
        <v>2.2499999999999998E-3</v>
      </c>
      <c r="F28" s="63">
        <f>线圈!U32</f>
        <v>2.1960784313725494E-3</v>
      </c>
    </row>
    <row r="29" spans="1:6" ht="19.95" customHeight="1" x14ac:dyDescent="0.25">
      <c r="A29" s="101"/>
      <c r="B29" s="62">
        <v>25</v>
      </c>
      <c r="C29" s="63">
        <f>线圈!H33</f>
        <v>9.8529411764705969E-4</v>
      </c>
      <c r="D29" s="63">
        <f>线圈!N33</f>
        <v>2.8921568627450982E-4</v>
      </c>
      <c r="E29" s="63">
        <f>线圈!T33</f>
        <v>1.2696078431372552E-3</v>
      </c>
      <c r="F29" s="63">
        <f>线圈!U33</f>
        <v>1.2745098039215696E-3</v>
      </c>
    </row>
    <row r="30" spans="1:6" ht="19.95" customHeight="1" x14ac:dyDescent="0.25">
      <c r="A30" s="101"/>
      <c r="B30" s="62">
        <v>27</v>
      </c>
      <c r="C30" s="63">
        <f>线圈!H34</f>
        <v>5.4411764705882373E-4</v>
      </c>
      <c r="D30" s="63">
        <f>线圈!N34</f>
        <v>1.6176470588235293E-4</v>
      </c>
      <c r="E30" s="63">
        <f>线圈!T34</f>
        <v>7.4509803921568606E-4</v>
      </c>
      <c r="F30" s="63">
        <f>线圈!U34</f>
        <v>7.0588235294117663E-4</v>
      </c>
    </row>
    <row r="31" spans="1:6" ht="19.95" customHeight="1" x14ac:dyDescent="0.25">
      <c r="A31" s="101"/>
      <c r="B31" s="62">
        <v>29</v>
      </c>
      <c r="C31" s="63">
        <f>线圈!H35</f>
        <v>3.2352941176470596E-4</v>
      </c>
      <c r="D31" s="63">
        <f>线圈!N35</f>
        <v>9.3137254901960785E-5</v>
      </c>
      <c r="E31" s="63">
        <f>线圈!T35</f>
        <v>4.4117647058823547E-4</v>
      </c>
      <c r="F31" s="63">
        <f>线圈!U35</f>
        <v>4.1666666666666675E-4</v>
      </c>
    </row>
  </sheetData>
  <mergeCells count="3">
    <mergeCell ref="A2:A11"/>
    <mergeCell ref="A12:A21"/>
    <mergeCell ref="A22:A3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直螺线管</vt:lpstr>
      <vt:lpstr>线圈</vt:lpstr>
      <vt:lpstr>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2015-06-05T18:17:20Z</dcterms:created>
  <dcterms:modified xsi:type="dcterms:W3CDTF">2022-11-01T14:40:21Z</dcterms:modified>
</cp:coreProperties>
</file>