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LSR\Desktop\"/>
    </mc:Choice>
  </mc:AlternateContent>
  <xr:revisionPtr revIDLastSave="0" documentId="13_ncr:1_{8621223F-B7CF-4F35-A161-2C6BA08EC85A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Chart1" sheetId="2" r:id="rId1"/>
    <sheet name="Chart2" sheetId="3" r:id="rId2"/>
    <sheet name="Chart3" sheetId="4" r:id="rId3"/>
    <sheet name="Sheet1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7" i="1" l="1"/>
  <c r="C45" i="1"/>
  <c r="D45" i="1"/>
  <c r="E45" i="1"/>
  <c r="F45" i="1"/>
  <c r="G45" i="1"/>
  <c r="H45" i="1"/>
  <c r="I45" i="1"/>
  <c r="J45" i="1"/>
  <c r="K45" i="1"/>
  <c r="B45" i="1"/>
  <c r="C37" i="1"/>
  <c r="D37" i="1"/>
  <c r="E37" i="1"/>
  <c r="F37" i="1"/>
  <c r="G37" i="1"/>
  <c r="H37" i="1"/>
  <c r="I37" i="1"/>
  <c r="J37" i="1"/>
  <c r="K37" i="1"/>
  <c r="B37" i="1"/>
  <c r="C29" i="1"/>
  <c r="D29" i="1"/>
  <c r="E29" i="1"/>
  <c r="F29" i="1"/>
  <c r="G29" i="1"/>
  <c r="H29" i="1"/>
  <c r="I29" i="1"/>
  <c r="J29" i="1"/>
  <c r="K29" i="1"/>
  <c r="B29" i="1"/>
  <c r="C19" i="1"/>
  <c r="D19" i="1"/>
  <c r="E19" i="1"/>
  <c r="F19" i="1"/>
  <c r="G19" i="1"/>
  <c r="H19" i="1"/>
  <c r="I19" i="1"/>
  <c r="J19" i="1"/>
  <c r="K19" i="1"/>
  <c r="B19" i="1"/>
  <c r="C10" i="1" l="1"/>
  <c r="D10" i="1"/>
  <c r="E10" i="1"/>
  <c r="F10" i="1"/>
  <c r="G10" i="1"/>
  <c r="H10" i="1"/>
  <c r="I10" i="1"/>
  <c r="J10" i="1"/>
  <c r="K10" i="1"/>
  <c r="B10" i="1"/>
  <c r="M2" i="1"/>
  <c r="B18" i="1" l="1"/>
  <c r="K44" i="1"/>
  <c r="J44" i="1"/>
  <c r="I44" i="1"/>
  <c r="H44" i="1"/>
  <c r="G44" i="1"/>
  <c r="F44" i="1"/>
  <c r="E44" i="1"/>
  <c r="D44" i="1"/>
  <c r="C44" i="1"/>
  <c r="B44" i="1"/>
  <c r="J47" i="1"/>
  <c r="K36" i="1"/>
  <c r="K47" i="1" s="1"/>
  <c r="J36" i="1"/>
  <c r="I36" i="1"/>
  <c r="H36" i="1"/>
  <c r="G36" i="1"/>
  <c r="F36" i="1"/>
  <c r="E36" i="1"/>
  <c r="D36" i="1"/>
  <c r="C36" i="1"/>
  <c r="B36" i="1"/>
  <c r="K28" i="1"/>
  <c r="J28" i="1"/>
  <c r="I28" i="1"/>
  <c r="H28" i="1"/>
  <c r="G28" i="1"/>
  <c r="F28" i="1"/>
  <c r="E28" i="1"/>
  <c r="D28" i="1"/>
  <c r="C28" i="1"/>
  <c r="B28" i="1"/>
  <c r="K18" i="1"/>
  <c r="J18" i="1"/>
  <c r="I18" i="1"/>
  <c r="H18" i="1"/>
  <c r="G18" i="1"/>
  <c r="F18" i="1"/>
  <c r="E18" i="1"/>
  <c r="D18" i="1"/>
  <c r="C18" i="1"/>
  <c r="K9" i="1"/>
  <c r="J9" i="1"/>
  <c r="I9" i="1"/>
  <c r="H9" i="1"/>
  <c r="G9" i="1"/>
  <c r="F9" i="1"/>
  <c r="E9" i="1"/>
  <c r="D9" i="1"/>
  <c r="C9" i="1"/>
  <c r="B9" i="1"/>
  <c r="J2" i="1"/>
  <c r="C47" i="1" l="1"/>
  <c r="I47" i="1"/>
  <c r="G47" i="1"/>
  <c r="H47" i="1"/>
  <c r="D47" i="1"/>
  <c r="E47" i="1"/>
  <c r="F47" i="1"/>
</calcChain>
</file>

<file path=xl/sharedStrings.xml><?xml version="1.0" encoding="utf-8"?>
<sst xmlns="http://schemas.openxmlformats.org/spreadsheetml/2006/main" count="46" uniqueCount="21">
  <si>
    <t>序号</t>
  </si>
  <si>
    <t>Im=</t>
  </si>
  <si>
    <t>Is=</t>
  </si>
  <si>
    <t>Kis=</t>
  </si>
  <si>
    <t>直螺线管内的磁场测量数</t>
  </si>
  <si>
    <t>x</t>
  </si>
  <si>
    <t>U1</t>
  </si>
  <si>
    <t>|U2|</t>
  </si>
  <si>
    <t>U3</t>
  </si>
  <si>
    <t>|U4|</t>
  </si>
  <si>
    <t>UH</t>
  </si>
  <si>
    <t>B</t>
  </si>
  <si>
    <t>单个载流圆线圈磁场测量数据</t>
  </si>
  <si>
    <t>亥姆</t>
  </si>
  <si>
    <t>左</t>
  </si>
  <si>
    <t>Ba</t>
  </si>
  <si>
    <t>右</t>
  </si>
  <si>
    <t>Bb</t>
  </si>
  <si>
    <t>共</t>
  </si>
  <si>
    <t>Ba+b</t>
  </si>
  <si>
    <t>Ba+Bb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</si>
</sst>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 "/>
    <numFmt numFmtId="177" formatCode="0.0000000_ "/>
    <numFmt numFmtId="178" formatCode="0.00_ "/>
  </numFmts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176" fontId="0" fillId="2" borderId="1" xfId="0" applyNumberFormat="1" applyFill="1" applyBorder="1">
      <alignment vertical="center"/>
    </xf>
    <xf numFmtId="177" fontId="0" fillId="2" borderId="1" xfId="0" applyNumberFormat="1" applyFill="1" applyBorder="1">
      <alignment vertical="center"/>
    </xf>
    <xf numFmtId="177" fontId="0" fillId="0" borderId="0" xfId="0" applyNumberFormat="1">
      <alignment vertical="center"/>
    </xf>
    <xf numFmtId="178" fontId="2" fillId="0" borderId="2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直螺线管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xVal>
            <c:numRef>
              <c:f>Sheet1!$B$4:$K$4</c:f>
              <c:numCache>
                <c:formatCode>General</c:formatCode>
                <c:ptCount val="10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  <c:pt idx="6">
                  <c:v>21</c:v>
                </c:pt>
                <c:pt idx="7">
                  <c:v>24</c:v>
                </c:pt>
                <c:pt idx="8">
                  <c:v>27</c:v>
                </c:pt>
                <c:pt idx="9">
                  <c:v>30</c:v>
                </c:pt>
              </c:numCache>
            </c:numRef>
          </c:xVal>
          <c:yVal>
            <c:numRef>
              <c:f>Sheet1!$B$10:$K$10</c:f>
              <c:numCache>
                <c:formatCode>0.0000000_ </c:formatCode>
                <c:ptCount val="10"/>
                <c:pt idx="0">
                  <c:v>3.1470588235294117E-3</c:v>
                </c:pt>
                <c:pt idx="1">
                  <c:v>3.4166666666666664E-3</c:v>
                </c:pt>
                <c:pt idx="2">
                  <c:v>3.4607843137254906E-3</c:v>
                </c:pt>
                <c:pt idx="3">
                  <c:v>3.4656862745098042E-3</c:v>
                </c:pt>
                <c:pt idx="4">
                  <c:v>3.4754901960784312E-3</c:v>
                </c:pt>
                <c:pt idx="5">
                  <c:v>3.4754901960784312E-3</c:v>
                </c:pt>
                <c:pt idx="6">
                  <c:v>3.4754901960784312E-3</c:v>
                </c:pt>
                <c:pt idx="7">
                  <c:v>3.4460784313725492E-3</c:v>
                </c:pt>
                <c:pt idx="8">
                  <c:v>3.3872549019607844E-3</c:v>
                </c:pt>
                <c:pt idx="9">
                  <c:v>2.6715686274509805E-3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21D-4188-86AE-D7E7434869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6059711"/>
        <c:axId val="806048895"/>
      </c:scatterChart>
      <c:valAx>
        <c:axId val="80605971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zh-CN"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  <a:r>
                  <a:rPr lang="zh-CN"/>
                  <a:t>（</a:t>
                </a:r>
                <a:r>
                  <a:rPr lang="en-US"/>
                  <a:t>cm</a:t>
                </a:r>
                <a:r>
                  <a:rPr lang="zh-CN"/>
                  <a:t>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zh-CN"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06048895"/>
        <c:crosses val="autoZero"/>
        <c:crossBetween val="midCat"/>
        <c:majorUnit val="1"/>
      </c:valAx>
      <c:valAx>
        <c:axId val="806048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zh-CN"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</a:t>
                </a:r>
                <a:r>
                  <a:rPr lang="zh-CN"/>
                  <a:t>（</a:t>
                </a:r>
                <a:r>
                  <a:rPr lang="en-US"/>
                  <a:t>T</a:t>
                </a:r>
                <a:r>
                  <a:rPr lang="zh-CN"/>
                  <a:t>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zh-CN"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.0000000_ " sourceLinked="1"/>
        <c:majorTickMark val="none"/>
        <c:minorTickMark val="none"/>
        <c:tickLblPos val="nextTo"/>
        <c:spPr>
          <a:noFill/>
          <a:ln>
            <a:solidFill>
              <a:schemeClr val="tx2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0605971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单个载流圆线圈</a:t>
            </a:r>
            <a:endParaRPr lang="en-US" altLang="zh-CN"/>
          </a:p>
        </c:rich>
      </c:tx>
      <c:layout>
        <c:manualLayout>
          <c:xMode val="edge"/>
          <c:yMode val="edge"/>
          <c:x val="0.42898820885982802"/>
          <c:y val="8.368996295401189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Sheet1!$B$13:$K$13</c:f>
              <c:strCache>
                <c:ptCount val="10"/>
                <c:pt idx="0">
                  <c:v>-9</c:v>
                </c:pt>
                <c:pt idx="1">
                  <c:v>-7</c:v>
                </c:pt>
                <c:pt idx="2">
                  <c:v>-5</c:v>
                </c:pt>
                <c:pt idx="3">
                  <c:v>-3</c:v>
                </c:pt>
                <c:pt idx="4">
                  <c:v>-1</c:v>
                </c:pt>
                <c:pt idx="5">
                  <c:v>1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9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Sheet1!$B$13:$K$13</c:f>
              <c:numCache>
                <c:formatCode>General</c:formatCode>
                <c:ptCount val="10"/>
                <c:pt idx="0">
                  <c:v>-9</c:v>
                </c:pt>
                <c:pt idx="1">
                  <c:v>-7</c:v>
                </c:pt>
                <c:pt idx="2">
                  <c:v>-5</c:v>
                </c:pt>
                <c:pt idx="3">
                  <c:v>-3</c:v>
                </c:pt>
                <c:pt idx="4">
                  <c:v>-1</c:v>
                </c:pt>
                <c:pt idx="5">
                  <c:v>1</c:v>
                </c:pt>
                <c:pt idx="6">
                  <c:v>3</c:v>
                </c:pt>
                <c:pt idx="7">
                  <c:v>5</c:v>
                </c:pt>
                <c:pt idx="8">
                  <c:v>7</c:v>
                </c:pt>
                <c:pt idx="9">
                  <c:v>9</c:v>
                </c:pt>
              </c:numCache>
            </c:numRef>
          </c:xVal>
          <c:yVal>
            <c:numRef>
              <c:f>Sheet1!$B$19:$K$19</c:f>
              <c:numCache>
                <c:formatCode>0.0000000_ </c:formatCode>
                <c:ptCount val="10"/>
                <c:pt idx="0">
                  <c:v>1.2745098039215687E-4</c:v>
                </c:pt>
                <c:pt idx="1">
                  <c:v>2.2549019607843136E-4</c:v>
                </c:pt>
                <c:pt idx="2">
                  <c:v>4.1176470588235291E-4</c:v>
                </c:pt>
                <c:pt idx="3">
                  <c:v>7.1078431372549014E-4</c:v>
                </c:pt>
                <c:pt idx="4">
                  <c:v>9.4117647058823521E-4</c:v>
                </c:pt>
                <c:pt idx="5">
                  <c:v>7.9411764705882362E-4</c:v>
                </c:pt>
                <c:pt idx="6">
                  <c:v>5.2450980392156868E-4</c:v>
                </c:pt>
                <c:pt idx="7">
                  <c:v>2.8921568627450982E-4</c:v>
                </c:pt>
                <c:pt idx="8">
                  <c:v>1.6176470588235293E-4</c:v>
                </c:pt>
                <c:pt idx="9">
                  <c:v>9.3137254901960785E-5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76A-49FA-BBE8-00D724F32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3504223"/>
        <c:axId val="813502975"/>
      </c:scatterChart>
      <c:valAx>
        <c:axId val="8135042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X</a:t>
                </a:r>
                <a:r>
                  <a:rPr lang="zh-CN" altLang="en-US"/>
                  <a:t>（</a:t>
                </a:r>
                <a:r>
                  <a:rPr lang="en-US" altLang="zh-CN"/>
                  <a:t>cm</a:t>
                </a:r>
                <a:r>
                  <a:rPr lang="zh-CN" altLang="en-US"/>
                  <a:t>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zh-CN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13502975"/>
        <c:crosses val="autoZero"/>
        <c:crossBetween val="midCat"/>
        <c:majorUnit val="1"/>
      </c:valAx>
      <c:valAx>
        <c:axId val="813502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B(T)</a:t>
                </a:r>
                <a:endParaRPr lang="zh-CN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zh-CN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.00000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1350422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亥姆霍兹线圈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zh-CN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左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Sheet1!$B$23:$K$23</c:f>
              <c:numCache>
                <c:formatCode>General</c:formatCode>
                <c:ptCount val="10"/>
                <c:pt idx="0">
                  <c:v>-6</c:v>
                </c:pt>
                <c:pt idx="1">
                  <c:v>-4</c:v>
                </c:pt>
                <c:pt idx="2">
                  <c:v>-2</c:v>
                </c:pt>
                <c:pt idx="3">
                  <c:v>0</c:v>
                </c:pt>
                <c:pt idx="4">
                  <c:v>2</c:v>
                </c:pt>
                <c:pt idx="5">
                  <c:v>4</c:v>
                </c:pt>
                <c:pt idx="6">
                  <c:v>6</c:v>
                </c:pt>
                <c:pt idx="7">
                  <c:v>8</c:v>
                </c:pt>
                <c:pt idx="8">
                  <c:v>10</c:v>
                </c:pt>
                <c:pt idx="9">
                  <c:v>12</c:v>
                </c:pt>
              </c:numCache>
            </c:numRef>
          </c:xVal>
          <c:yVal>
            <c:numRef>
              <c:f>Sheet1!$B$29:$K$29</c:f>
              <c:numCache>
                <c:formatCode>0.0000000_ </c:formatCode>
                <c:ptCount val="10"/>
                <c:pt idx="0">
                  <c:v>3.1372549019607844E-4</c:v>
                </c:pt>
                <c:pt idx="1">
                  <c:v>5.5882352941176471E-4</c:v>
                </c:pt>
                <c:pt idx="2">
                  <c:v>8.4803921568627459E-4</c:v>
                </c:pt>
                <c:pt idx="3">
                  <c:v>9.2647058823529423E-4</c:v>
                </c:pt>
                <c:pt idx="4">
                  <c:v>6.7156862745098038E-4</c:v>
                </c:pt>
                <c:pt idx="5">
                  <c:v>3.8725490196078434E-4</c:v>
                </c:pt>
                <c:pt idx="6">
                  <c:v>2.2549019607843142E-4</c:v>
                </c:pt>
                <c:pt idx="7">
                  <c:v>1.2254901960784314E-4</c:v>
                </c:pt>
                <c:pt idx="8">
                  <c:v>7.3529411764705889E-5</c:v>
                </c:pt>
                <c:pt idx="9">
                  <c:v>4.9019607843137246E-5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903-4379-8C5E-EBC666E104C4}"/>
            </c:ext>
          </c:extLst>
        </c:ser>
        <c:ser>
          <c:idx val="1"/>
          <c:order val="1"/>
          <c:tx>
            <c:v>右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Sheet1!$B$23:$K$23</c:f>
              <c:numCache>
                <c:formatCode>General</c:formatCode>
                <c:ptCount val="10"/>
                <c:pt idx="0">
                  <c:v>-6</c:v>
                </c:pt>
                <c:pt idx="1">
                  <c:v>-4</c:v>
                </c:pt>
                <c:pt idx="2">
                  <c:v>-2</c:v>
                </c:pt>
                <c:pt idx="3">
                  <c:v>0</c:v>
                </c:pt>
                <c:pt idx="4">
                  <c:v>2</c:v>
                </c:pt>
                <c:pt idx="5">
                  <c:v>4</c:v>
                </c:pt>
                <c:pt idx="6">
                  <c:v>6</c:v>
                </c:pt>
                <c:pt idx="7">
                  <c:v>8</c:v>
                </c:pt>
                <c:pt idx="8">
                  <c:v>10</c:v>
                </c:pt>
                <c:pt idx="9">
                  <c:v>12</c:v>
                </c:pt>
              </c:numCache>
            </c:numRef>
          </c:xVal>
          <c:yVal>
            <c:numRef>
              <c:f>Sheet1!$B$37:$K$37</c:f>
              <c:numCache>
                <c:formatCode>0.0000000_ </c:formatCode>
                <c:ptCount val="10"/>
                <c:pt idx="0">
                  <c:v>2.941176470588235E-5</c:v>
                </c:pt>
                <c:pt idx="1">
                  <c:v>5.8823529411764701E-5</c:v>
                </c:pt>
                <c:pt idx="2">
                  <c:v>1.0294117647058821E-4</c:v>
                </c:pt>
                <c:pt idx="3">
                  <c:v>1.764705882352941E-4</c:v>
                </c:pt>
                <c:pt idx="4">
                  <c:v>3.2352941176470591E-4</c:v>
                </c:pt>
                <c:pt idx="5">
                  <c:v>5.7352941176470591E-4</c:v>
                </c:pt>
                <c:pt idx="6">
                  <c:v>8.4313725490196086E-4</c:v>
                </c:pt>
                <c:pt idx="7">
                  <c:v>8.7745098039215689E-4</c:v>
                </c:pt>
                <c:pt idx="8">
                  <c:v>6.2254901960784315E-4</c:v>
                </c:pt>
                <c:pt idx="9">
                  <c:v>3.7254901960784314E-4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903-4379-8C5E-EBC666E104C4}"/>
            </c:ext>
          </c:extLst>
        </c:ser>
        <c:ser>
          <c:idx val="2"/>
          <c:order val="2"/>
          <c:tx>
            <c:v>共</c:v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75000"/>
                  </a:schemeClr>
                </a:solidFill>
              </a:ln>
              <a:effectLst/>
            </c:spPr>
          </c:marker>
          <c:xVal>
            <c:numRef>
              <c:f>Sheet1!$B$31:$K$31</c:f>
              <c:numCache>
                <c:formatCode>General</c:formatCode>
                <c:ptCount val="10"/>
                <c:pt idx="0">
                  <c:v>-6</c:v>
                </c:pt>
                <c:pt idx="1">
                  <c:v>-4</c:v>
                </c:pt>
                <c:pt idx="2">
                  <c:v>-2</c:v>
                </c:pt>
                <c:pt idx="3">
                  <c:v>0</c:v>
                </c:pt>
                <c:pt idx="4">
                  <c:v>2</c:v>
                </c:pt>
                <c:pt idx="5">
                  <c:v>4</c:v>
                </c:pt>
                <c:pt idx="6">
                  <c:v>6</c:v>
                </c:pt>
                <c:pt idx="7">
                  <c:v>8</c:v>
                </c:pt>
                <c:pt idx="8">
                  <c:v>10</c:v>
                </c:pt>
                <c:pt idx="9">
                  <c:v>12</c:v>
                </c:pt>
              </c:numCache>
            </c:numRef>
          </c:xVal>
          <c:yVal>
            <c:numRef>
              <c:f>Sheet1!$B$45:$K$45</c:f>
              <c:numCache>
                <c:formatCode>0.0000000_ </c:formatCode>
                <c:ptCount val="10"/>
                <c:pt idx="0">
                  <c:v>3.3823529411764711E-4</c:v>
                </c:pt>
                <c:pt idx="1">
                  <c:v>6.1274509803921568E-4</c:v>
                </c:pt>
                <c:pt idx="2">
                  <c:v>9.4117647058823521E-4</c:v>
                </c:pt>
                <c:pt idx="3">
                  <c:v>1.1127450980392159E-3</c:v>
                </c:pt>
                <c:pt idx="4">
                  <c:v>1.0049019607843138E-3</c:v>
                </c:pt>
                <c:pt idx="5">
                  <c:v>9.5588235294117652E-4</c:v>
                </c:pt>
                <c:pt idx="6">
                  <c:v>1.0735294117647058E-3</c:v>
                </c:pt>
                <c:pt idx="7">
                  <c:v>1E-3</c:v>
                </c:pt>
                <c:pt idx="8">
                  <c:v>6.7156862745098049E-4</c:v>
                </c:pt>
                <c:pt idx="9">
                  <c:v>4.1666666666666669E-4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903-4379-8C5E-EBC666E10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3499231"/>
        <c:axId val="813499647"/>
      </c:scatterChart>
      <c:valAx>
        <c:axId val="8134992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X(cm)</a:t>
                </a:r>
                <a:endParaRPr lang="zh-CN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zh-CN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13499647"/>
        <c:crosses val="autoZero"/>
        <c:crossBetween val="midCat"/>
      </c:valAx>
      <c:valAx>
        <c:axId val="813499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B(T)</a:t>
                </a:r>
                <a:endParaRPr lang="zh-CN" alt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lang="zh-CN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.0000000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134992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2"/>
    <cs:fontRef idx="minor">
      <a:schemeClr val="tx2"/>
    </cs:fontRef>
    <cs:spPr>
      <a:ln w="9525">
        <a:solidFill>
          <a:schemeClr val="phClr"/>
        </a:solidFill>
        <a:round/>
      </a:ln>
    </cs:spPr>
  </cs:dataPointMarker>
  <cs:dataPointMarkerLayout symbol="circle" size="5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spPr>
      <a:ln>
        <a:solidFill>
          <a:schemeClr val="tx2">
            <a:lumMod val="40000"/>
            <a:lumOff val="60000"/>
          </a:schemeClr>
        </a:solidFill>
      </a:ln>
    </cs:spPr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375805</xdr:colOff>
      <xdr:row>34</xdr:row>
      <xdr:rowOff>24823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375805</xdr:colOff>
      <xdr:row>34</xdr:row>
      <xdr:rowOff>24823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407894</xdr:colOff>
      <xdr:row>34</xdr:row>
      <xdr:rowOff>50800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zoomScale="88" zoomScaleNormal="88" workbookViewId="0"/>
  </sheetViews>
  <sheetFormatPr defaultColWidth="9" defaultRowHeight="13.8" x14ac:dyDescent="0.2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zoomScale="88" zoomScaleNormal="88" workbookViewId="0"/>
  </sheetViews>
  <sheetFormatPr defaultColWidth="9" defaultRowHeight="13.8" x14ac:dyDescent="0.2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tabSelected="1" zoomScale="88" zoomScaleNormal="88" workbookViewId="0"/>
  </sheetViews>
  <sheetFormatPr defaultColWidth="9" defaultRowHeight="13.8" x14ac:dyDescent="0.25"/>
  <sheetData/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7"/>
  <sheetViews>
    <sheetView topLeftCell="A31" zoomScale="115" zoomScaleNormal="115" workbookViewId="0">
      <selection activeCell="B18" sqref="B18"/>
    </sheetView>
  </sheetViews>
  <sheetFormatPr defaultColWidth="9" defaultRowHeight="13.8" x14ac:dyDescent="0.25"/>
  <cols>
    <col min="1" max="1" width="7.77734375" customWidth="1"/>
    <col min="2" max="8" width="12.77734375" customWidth="1"/>
    <col min="9" max="11" width="13.109375" customWidth="1"/>
  </cols>
  <sheetData>
    <row r="1" spans="1:13" x14ac:dyDescent="0.25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</row>
    <row r="2" spans="1:13" x14ac:dyDescent="0.25">
      <c r="A2" s="1"/>
      <c r="B2" s="1"/>
      <c r="C2" s="2" t="s">
        <v>1</v>
      </c>
      <c r="D2" s="3">
        <v>0.66</v>
      </c>
      <c r="E2" s="1"/>
      <c r="F2" s="2" t="s">
        <v>2</v>
      </c>
      <c r="G2" s="3">
        <v>3</v>
      </c>
      <c r="H2" s="1"/>
      <c r="I2" s="2" t="s">
        <v>3</v>
      </c>
      <c r="J2" s="3">
        <f>170</f>
        <v>170</v>
      </c>
      <c r="K2" s="1"/>
      <c r="M2">
        <f>J2*G2</f>
        <v>510</v>
      </c>
    </row>
    <row r="3" spans="1:13" x14ac:dyDescent="0.25">
      <c r="A3" s="12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3" x14ac:dyDescent="0.25">
      <c r="A4" s="1" t="s">
        <v>5</v>
      </c>
      <c r="B4" s="1">
        <v>3</v>
      </c>
      <c r="C4" s="1">
        <v>6</v>
      </c>
      <c r="D4" s="1">
        <v>9</v>
      </c>
      <c r="E4" s="1">
        <v>12</v>
      </c>
      <c r="F4" s="1">
        <v>15</v>
      </c>
      <c r="G4" s="1">
        <v>18</v>
      </c>
      <c r="H4" s="1">
        <v>21</v>
      </c>
      <c r="I4" s="1">
        <v>24</v>
      </c>
      <c r="J4" s="1">
        <v>27</v>
      </c>
      <c r="K4" s="1">
        <v>30</v>
      </c>
    </row>
    <row r="5" spans="1:13" ht="15" x14ac:dyDescent="0.25">
      <c r="A5" s="1" t="s">
        <v>6</v>
      </c>
      <c r="B5" s="11">
        <v>1.26</v>
      </c>
      <c r="C5" s="11">
        <v>1.4</v>
      </c>
      <c r="D5" s="11">
        <v>1.42</v>
      </c>
      <c r="E5" s="11">
        <v>1.42</v>
      </c>
      <c r="F5" s="11">
        <v>1.42</v>
      </c>
      <c r="G5" s="11">
        <v>1.42</v>
      </c>
      <c r="H5" s="11">
        <v>1.42</v>
      </c>
      <c r="I5" s="11">
        <v>1.4</v>
      </c>
      <c r="J5" s="11">
        <v>1.37</v>
      </c>
      <c r="K5" s="11">
        <v>1.03</v>
      </c>
    </row>
    <row r="6" spans="1:13" ht="15" x14ac:dyDescent="0.25">
      <c r="A6" s="1" t="s">
        <v>7</v>
      </c>
      <c r="B6" s="11">
        <v>-1.95</v>
      </c>
      <c r="C6" s="11">
        <v>-2.09</v>
      </c>
      <c r="D6" s="11">
        <v>-2.1</v>
      </c>
      <c r="E6" s="11">
        <v>-2.11</v>
      </c>
      <c r="F6" s="11">
        <v>-2.12</v>
      </c>
      <c r="G6" s="11">
        <v>-2.13</v>
      </c>
      <c r="H6" s="11">
        <v>-2.13</v>
      </c>
      <c r="I6" s="11">
        <v>-2.12</v>
      </c>
      <c r="J6" s="11">
        <v>-2.09</v>
      </c>
      <c r="K6" s="11">
        <v>-1.72</v>
      </c>
    </row>
    <row r="7" spans="1:13" ht="15" x14ac:dyDescent="0.25">
      <c r="A7" s="1" t="s">
        <v>8</v>
      </c>
      <c r="B7" s="11">
        <v>1.92</v>
      </c>
      <c r="C7" s="11">
        <v>2.0699999999999998</v>
      </c>
      <c r="D7" s="11">
        <v>2.1</v>
      </c>
      <c r="E7" s="11">
        <v>2.1</v>
      </c>
      <c r="F7" s="11">
        <v>2.11</v>
      </c>
      <c r="G7" s="11">
        <v>2.11</v>
      </c>
      <c r="H7" s="11">
        <v>2.11</v>
      </c>
      <c r="I7" s="11">
        <v>2.1</v>
      </c>
      <c r="J7" s="11">
        <v>2.08</v>
      </c>
      <c r="K7" s="11">
        <v>1.7</v>
      </c>
    </row>
    <row r="8" spans="1:13" ht="15" x14ac:dyDescent="0.25">
      <c r="A8" s="1" t="s">
        <v>9</v>
      </c>
      <c r="B8" s="11">
        <v>-1.29</v>
      </c>
      <c r="C8" s="11">
        <v>-1.41</v>
      </c>
      <c r="D8" s="11">
        <v>-1.44</v>
      </c>
      <c r="E8" s="11">
        <v>-1.44</v>
      </c>
      <c r="F8" s="11">
        <v>-1.44</v>
      </c>
      <c r="G8" s="11">
        <v>-1.43</v>
      </c>
      <c r="H8" s="11">
        <v>-1.43</v>
      </c>
      <c r="I8" s="11">
        <v>-1.41</v>
      </c>
      <c r="J8" s="11">
        <v>-1.37</v>
      </c>
      <c r="K8" s="11">
        <v>-1</v>
      </c>
    </row>
    <row r="9" spans="1:13" x14ac:dyDescent="0.25">
      <c r="A9" s="1" t="s">
        <v>10</v>
      </c>
      <c r="B9" s="4">
        <f>SUM(B5+B7-B6-B8)/4</f>
        <v>1.605</v>
      </c>
      <c r="C9" s="4">
        <f>SUM(C5+C7-C6-C8)/4</f>
        <v>1.7424999999999999</v>
      </c>
      <c r="D9" s="4">
        <f t="shared" ref="D9:K9" si="0">SUM(D5+D7-D6-D8)/4</f>
        <v>1.7650000000000001</v>
      </c>
      <c r="E9" s="4">
        <f t="shared" si="0"/>
        <v>1.7675000000000001</v>
      </c>
      <c r="F9" s="4">
        <f t="shared" si="0"/>
        <v>1.7725</v>
      </c>
      <c r="G9" s="4">
        <f t="shared" si="0"/>
        <v>1.7725</v>
      </c>
      <c r="H9" s="4">
        <f t="shared" si="0"/>
        <v>1.7725</v>
      </c>
      <c r="I9" s="4">
        <f t="shared" si="0"/>
        <v>1.7575000000000001</v>
      </c>
      <c r="J9" s="4">
        <f t="shared" si="0"/>
        <v>1.7275</v>
      </c>
      <c r="K9" s="4">
        <f t="shared" si="0"/>
        <v>1.3625</v>
      </c>
    </row>
    <row r="10" spans="1:13" x14ac:dyDescent="0.25">
      <c r="A10" s="1" t="s">
        <v>11</v>
      </c>
      <c r="B10" s="5">
        <f>B9/510</f>
        <v>3.1470588235294117E-3</v>
      </c>
      <c r="C10" s="5">
        <f t="shared" ref="C10:K10" si="1">C9/510</f>
        <v>3.4166666666666664E-3</v>
      </c>
      <c r="D10" s="5">
        <f t="shared" si="1"/>
        <v>3.4607843137254906E-3</v>
      </c>
      <c r="E10" s="5">
        <f t="shared" si="1"/>
        <v>3.4656862745098042E-3</v>
      </c>
      <c r="F10" s="5">
        <f t="shared" si="1"/>
        <v>3.4754901960784312E-3</v>
      </c>
      <c r="G10" s="5">
        <f t="shared" si="1"/>
        <v>3.4754901960784312E-3</v>
      </c>
      <c r="H10" s="5">
        <f t="shared" si="1"/>
        <v>3.4754901960784312E-3</v>
      </c>
      <c r="I10" s="5">
        <f t="shared" si="1"/>
        <v>3.4460784313725492E-3</v>
      </c>
      <c r="J10" s="5">
        <f t="shared" si="1"/>
        <v>3.3872549019607844E-3</v>
      </c>
      <c r="K10" s="5">
        <f t="shared" si="1"/>
        <v>2.6715686274509805E-3</v>
      </c>
    </row>
    <row r="11" spans="1:13" x14ac:dyDescent="0.25">
      <c r="A11" s="12" t="s">
        <v>12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3" x14ac:dyDescent="0.25">
      <c r="A13" s="1" t="s">
        <v>5</v>
      </c>
      <c r="B13" s="1">
        <v>-9</v>
      </c>
      <c r="C13" s="1">
        <v>-7</v>
      </c>
      <c r="D13" s="1">
        <v>-5</v>
      </c>
      <c r="E13" s="1">
        <v>-3</v>
      </c>
      <c r="F13" s="1">
        <v>-1</v>
      </c>
      <c r="G13" s="1">
        <v>1</v>
      </c>
      <c r="H13" s="1">
        <v>3</v>
      </c>
      <c r="I13" s="1">
        <v>5</v>
      </c>
      <c r="J13" s="1">
        <v>7</v>
      </c>
      <c r="K13" s="1">
        <v>9</v>
      </c>
    </row>
    <row r="14" spans="1:13" x14ac:dyDescent="0.25">
      <c r="A14" s="1" t="s">
        <v>6</v>
      </c>
      <c r="B14" s="7">
        <v>-0.28000000000000003</v>
      </c>
      <c r="C14" s="7">
        <v>-0.23</v>
      </c>
      <c r="D14" s="7">
        <v>-0.15</v>
      </c>
      <c r="E14" s="7">
        <v>0</v>
      </c>
      <c r="F14" s="7">
        <v>0.12</v>
      </c>
      <c r="G14" s="7">
        <v>0.06</v>
      </c>
      <c r="H14" s="7">
        <v>-0.08</v>
      </c>
      <c r="I14" s="7">
        <v>-0.2</v>
      </c>
      <c r="J14" s="7">
        <v>-0.26</v>
      </c>
      <c r="K14" s="7">
        <v>-0.3</v>
      </c>
    </row>
    <row r="15" spans="1:13" x14ac:dyDescent="0.25">
      <c r="A15" s="1" t="s">
        <v>7</v>
      </c>
      <c r="B15" s="9">
        <v>-0.42</v>
      </c>
      <c r="C15" s="9">
        <v>-0.47</v>
      </c>
      <c r="D15" s="9">
        <v>-0.56999999999999995</v>
      </c>
      <c r="E15" s="9">
        <v>-0.72</v>
      </c>
      <c r="F15" s="9">
        <v>-0.84</v>
      </c>
      <c r="G15" s="9">
        <v>-0.77</v>
      </c>
      <c r="H15" s="9">
        <v>-0.61</v>
      </c>
      <c r="I15" s="9">
        <v>-0.49</v>
      </c>
      <c r="J15" s="9">
        <v>-0.43</v>
      </c>
      <c r="K15" s="9">
        <v>-0.39</v>
      </c>
    </row>
    <row r="16" spans="1:13" x14ac:dyDescent="0.25">
      <c r="A16" s="1" t="s">
        <v>8</v>
      </c>
      <c r="B16" s="9">
        <v>0.39</v>
      </c>
      <c r="C16" s="9">
        <v>0.44</v>
      </c>
      <c r="D16" s="9">
        <v>0.54</v>
      </c>
      <c r="E16" s="9">
        <v>0.71</v>
      </c>
      <c r="F16" s="9">
        <v>0.82</v>
      </c>
      <c r="G16" s="9">
        <v>0.71</v>
      </c>
      <c r="H16" s="9">
        <v>0.61</v>
      </c>
      <c r="I16" s="9">
        <v>0.49</v>
      </c>
      <c r="J16" s="9">
        <v>0.41</v>
      </c>
      <c r="K16" s="9">
        <v>0.38</v>
      </c>
    </row>
    <row r="17" spans="1:11" x14ac:dyDescent="0.25">
      <c r="A17" s="1" t="s">
        <v>9</v>
      </c>
      <c r="B17" s="9">
        <v>0.27</v>
      </c>
      <c r="C17" s="9">
        <v>0.22</v>
      </c>
      <c r="D17" s="9">
        <v>0.12</v>
      </c>
      <c r="E17" s="9">
        <v>-0.02</v>
      </c>
      <c r="F17" s="9">
        <v>-0.14000000000000001</v>
      </c>
      <c r="G17" s="9">
        <v>-0.08</v>
      </c>
      <c r="H17" s="9">
        <v>7.0000000000000007E-2</v>
      </c>
      <c r="I17" s="9">
        <v>0.19</v>
      </c>
      <c r="J17" s="9">
        <v>0.25</v>
      </c>
      <c r="K17" s="9">
        <v>0.28000000000000003</v>
      </c>
    </row>
    <row r="18" spans="1:11" x14ac:dyDescent="0.25">
      <c r="A18" s="1" t="s">
        <v>10</v>
      </c>
      <c r="B18" s="4">
        <f>SUM(B14+B16-B15-B17)/4</f>
        <v>6.5000000000000002E-2</v>
      </c>
      <c r="C18" s="4">
        <f>SUM(C14+C16-C15-C17)/4</f>
        <v>0.11499999999999999</v>
      </c>
      <c r="D18" s="4">
        <f t="shared" ref="D18:K18" si="2">SUM(D14+D16-D15-D17)/4</f>
        <v>0.21</v>
      </c>
      <c r="E18" s="4">
        <f t="shared" si="2"/>
        <v>0.36249999999999999</v>
      </c>
      <c r="F18" s="4">
        <f t="shared" si="2"/>
        <v>0.48</v>
      </c>
      <c r="G18" s="4">
        <f t="shared" si="2"/>
        <v>0.40500000000000003</v>
      </c>
      <c r="H18" s="4">
        <f t="shared" si="2"/>
        <v>0.26750000000000002</v>
      </c>
      <c r="I18" s="4">
        <f t="shared" si="2"/>
        <v>0.14750000000000002</v>
      </c>
      <c r="J18" s="4">
        <f t="shared" si="2"/>
        <v>8.249999999999999E-2</v>
      </c>
      <c r="K18" s="4">
        <f t="shared" si="2"/>
        <v>4.7500000000000001E-2</v>
      </c>
    </row>
    <row r="19" spans="1:11" x14ac:dyDescent="0.25">
      <c r="A19" s="1" t="s">
        <v>11</v>
      </c>
      <c r="B19" s="5">
        <f>B18/510</f>
        <v>1.2745098039215687E-4</v>
      </c>
      <c r="C19" s="5">
        <f t="shared" ref="C19:K19" si="3">C18/510</f>
        <v>2.2549019607843136E-4</v>
      </c>
      <c r="D19" s="5">
        <f t="shared" si="3"/>
        <v>4.1176470588235291E-4</v>
      </c>
      <c r="E19" s="5">
        <f t="shared" si="3"/>
        <v>7.1078431372549014E-4</v>
      </c>
      <c r="F19" s="5">
        <f t="shared" si="3"/>
        <v>9.4117647058823521E-4</v>
      </c>
      <c r="G19" s="5">
        <f t="shared" si="3"/>
        <v>7.9411764705882362E-4</v>
      </c>
      <c r="H19" s="5">
        <f t="shared" si="3"/>
        <v>5.2450980392156868E-4</v>
      </c>
      <c r="I19" s="5">
        <f t="shared" si="3"/>
        <v>2.8921568627450982E-4</v>
      </c>
      <c r="J19" s="5">
        <f t="shared" si="3"/>
        <v>1.6176470588235293E-4</v>
      </c>
      <c r="K19" s="5">
        <f t="shared" si="3"/>
        <v>9.3137254901960785E-5</v>
      </c>
    </row>
    <row r="20" spans="1:11" x14ac:dyDescent="0.25">
      <c r="A20" s="12" t="s">
        <v>13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x14ac:dyDescent="0.25">
      <c r="A22" s="12" t="s">
        <v>14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5">
      <c r="A23" s="1" t="s">
        <v>5</v>
      </c>
      <c r="B23" s="1">
        <v>-6</v>
      </c>
      <c r="C23" s="1">
        <v>-4</v>
      </c>
      <c r="D23" s="1">
        <v>-2</v>
      </c>
      <c r="E23" s="1">
        <v>0</v>
      </c>
      <c r="F23" s="1">
        <v>2</v>
      </c>
      <c r="G23" s="1">
        <v>4</v>
      </c>
      <c r="H23" s="1">
        <v>6</v>
      </c>
      <c r="I23" s="1">
        <v>8</v>
      </c>
      <c r="J23" s="1">
        <v>10</v>
      </c>
      <c r="K23" s="1">
        <v>12</v>
      </c>
    </row>
    <row r="24" spans="1:11" x14ac:dyDescent="0.25">
      <c r="A24" s="1" t="s">
        <v>6</v>
      </c>
      <c r="B24" s="7">
        <v>-0.2</v>
      </c>
      <c r="C24" s="7">
        <v>-0.06</v>
      </c>
      <c r="D24" s="7">
        <v>0.08</v>
      </c>
      <c r="E24" s="7">
        <v>0.12</v>
      </c>
      <c r="F24" s="7">
        <v>-0.01</v>
      </c>
      <c r="G24" s="7">
        <v>-0.15</v>
      </c>
      <c r="H24" s="7">
        <v>-0.23</v>
      </c>
      <c r="I24" s="7">
        <v>-0.28000000000000003</v>
      </c>
      <c r="J24" s="7">
        <v>-0.31</v>
      </c>
      <c r="K24" s="8">
        <v>-0.32</v>
      </c>
    </row>
    <row r="25" spans="1:11" x14ac:dyDescent="0.25">
      <c r="A25" s="1" t="s">
        <v>7</v>
      </c>
      <c r="B25" s="9">
        <v>-0.52</v>
      </c>
      <c r="C25" s="9">
        <v>-0.64</v>
      </c>
      <c r="D25" s="9">
        <v>-0.79</v>
      </c>
      <c r="E25" s="9">
        <v>-0.84</v>
      </c>
      <c r="F25" s="9">
        <v>-0.69</v>
      </c>
      <c r="G25" s="9">
        <v>-0.54</v>
      </c>
      <c r="H25" s="9">
        <v>-0.46</v>
      </c>
      <c r="I25" s="9">
        <v>-0.41</v>
      </c>
      <c r="J25" s="9">
        <v>-0.38</v>
      </c>
      <c r="K25" s="10">
        <v>-0.37</v>
      </c>
    </row>
    <row r="26" spans="1:11" x14ac:dyDescent="0.25">
      <c r="A26" s="1" t="s">
        <v>8</v>
      </c>
      <c r="B26" s="9">
        <v>0.49</v>
      </c>
      <c r="C26" s="9">
        <v>0.61</v>
      </c>
      <c r="D26" s="9">
        <v>0.77</v>
      </c>
      <c r="E26" s="9">
        <v>0.8</v>
      </c>
      <c r="F26" s="9">
        <v>0.68</v>
      </c>
      <c r="G26" s="9">
        <v>0.53</v>
      </c>
      <c r="H26" s="9">
        <v>0.44</v>
      </c>
      <c r="I26" s="9">
        <v>0.39</v>
      </c>
      <c r="J26" s="9">
        <v>0.37</v>
      </c>
      <c r="K26" s="10">
        <v>0.35</v>
      </c>
    </row>
    <row r="27" spans="1:11" x14ac:dyDescent="0.25">
      <c r="A27" s="1" t="s">
        <v>9</v>
      </c>
      <c r="B27" s="9">
        <v>0.17</v>
      </c>
      <c r="C27" s="9">
        <v>0.05</v>
      </c>
      <c r="D27" s="9">
        <v>-0.09</v>
      </c>
      <c r="E27" s="9">
        <v>-0.13</v>
      </c>
      <c r="F27" s="9">
        <v>-0.01</v>
      </c>
      <c r="G27" s="9">
        <v>0.13</v>
      </c>
      <c r="H27" s="9">
        <v>0.21</v>
      </c>
      <c r="I27" s="9">
        <v>0.27</v>
      </c>
      <c r="J27" s="9">
        <v>0.28999999999999998</v>
      </c>
      <c r="K27" s="10">
        <v>0.3</v>
      </c>
    </row>
    <row r="28" spans="1:11" x14ac:dyDescent="0.25">
      <c r="A28" s="1" t="s">
        <v>10</v>
      </c>
      <c r="B28" s="4">
        <f>SUM(B24+B26-B25-B27)/4</f>
        <v>0.16</v>
      </c>
      <c r="C28" s="4">
        <f t="shared" ref="C28:K28" si="4">SUM(C24+C26-C25-C27)/4</f>
        <v>0.28499999999999998</v>
      </c>
      <c r="D28" s="4">
        <f t="shared" si="4"/>
        <v>0.43250000000000005</v>
      </c>
      <c r="E28" s="4">
        <f t="shared" si="4"/>
        <v>0.47250000000000003</v>
      </c>
      <c r="F28" s="4">
        <f t="shared" si="4"/>
        <v>0.34249999999999997</v>
      </c>
      <c r="G28" s="4">
        <f t="shared" si="4"/>
        <v>0.19750000000000001</v>
      </c>
      <c r="H28" s="4">
        <f t="shared" si="4"/>
        <v>0.11500000000000002</v>
      </c>
      <c r="I28" s="4">
        <f t="shared" si="4"/>
        <v>6.25E-2</v>
      </c>
      <c r="J28" s="4">
        <f t="shared" si="4"/>
        <v>3.7500000000000006E-2</v>
      </c>
      <c r="K28" s="4">
        <f t="shared" si="4"/>
        <v>2.4999999999999994E-2</v>
      </c>
    </row>
    <row r="29" spans="1:11" x14ac:dyDescent="0.25">
      <c r="A29" s="1" t="s">
        <v>15</v>
      </c>
      <c r="B29" s="5">
        <f>B28/510</f>
        <v>3.1372549019607844E-4</v>
      </c>
      <c r="C29" s="5">
        <f t="shared" ref="C29:K29" si="5">C28/510</f>
        <v>5.5882352941176471E-4</v>
      </c>
      <c r="D29" s="5">
        <f t="shared" si="5"/>
        <v>8.4803921568627459E-4</v>
      </c>
      <c r="E29" s="5">
        <f t="shared" si="5"/>
        <v>9.2647058823529423E-4</v>
      </c>
      <c r="F29" s="5">
        <f t="shared" si="5"/>
        <v>6.7156862745098038E-4</v>
      </c>
      <c r="G29" s="5">
        <f t="shared" si="5"/>
        <v>3.8725490196078434E-4</v>
      </c>
      <c r="H29" s="5">
        <f t="shared" si="5"/>
        <v>2.2549019607843142E-4</v>
      </c>
      <c r="I29" s="5">
        <f t="shared" si="5"/>
        <v>1.2254901960784314E-4</v>
      </c>
      <c r="J29" s="5">
        <f t="shared" si="5"/>
        <v>7.3529411764705889E-5</v>
      </c>
      <c r="K29" s="5">
        <f t="shared" si="5"/>
        <v>4.9019607843137246E-5</v>
      </c>
    </row>
    <row r="30" spans="1:11" x14ac:dyDescent="0.25">
      <c r="A30" s="12" t="s">
        <v>16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1" x14ac:dyDescent="0.25">
      <c r="A31" s="1" t="s">
        <v>5</v>
      </c>
      <c r="B31" s="1">
        <v>-6</v>
      </c>
      <c r="C31" s="1">
        <v>-4</v>
      </c>
      <c r="D31" s="1">
        <v>-2</v>
      </c>
      <c r="E31" s="1">
        <v>0</v>
      </c>
      <c r="F31" s="1">
        <v>2</v>
      </c>
      <c r="G31" s="1">
        <v>4</v>
      </c>
      <c r="H31" s="1">
        <v>6</v>
      </c>
      <c r="I31" s="1">
        <v>8</v>
      </c>
      <c r="J31" s="1">
        <v>10</v>
      </c>
      <c r="K31" s="1">
        <v>12</v>
      </c>
    </row>
    <row r="32" spans="1:11" x14ac:dyDescent="0.25">
      <c r="A32" s="1" t="s">
        <v>6</v>
      </c>
      <c r="B32" s="7">
        <v>-0.33</v>
      </c>
      <c r="C32" s="7">
        <v>-0.32</v>
      </c>
      <c r="D32" s="7">
        <v>-0.3</v>
      </c>
      <c r="E32" s="7">
        <v>-0.26</v>
      </c>
      <c r="F32" s="7">
        <v>-0.19</v>
      </c>
      <c r="G32" s="7">
        <v>-0.06</v>
      </c>
      <c r="H32" s="7">
        <v>7.0000000000000007E-2</v>
      </c>
      <c r="I32" s="7">
        <v>0.1</v>
      </c>
      <c r="J32" s="7">
        <v>-0.02</v>
      </c>
      <c r="K32" s="8">
        <v>-0.15</v>
      </c>
    </row>
    <row r="33" spans="1:12" x14ac:dyDescent="0.25">
      <c r="A33" s="1" t="s">
        <v>7</v>
      </c>
      <c r="B33" s="9">
        <v>-0.37</v>
      </c>
      <c r="C33" s="9">
        <v>-0.38</v>
      </c>
      <c r="D33" s="9">
        <v>-0.41</v>
      </c>
      <c r="E33" s="9">
        <v>-0.44</v>
      </c>
      <c r="F33" s="9">
        <v>-0.52</v>
      </c>
      <c r="G33" s="9">
        <v>-0.66</v>
      </c>
      <c r="H33" s="9">
        <v>-0.79</v>
      </c>
      <c r="I33" s="9">
        <v>-0.8</v>
      </c>
      <c r="J33" s="9">
        <v>-0.66</v>
      </c>
      <c r="K33" s="10">
        <v>-0.53</v>
      </c>
    </row>
    <row r="34" spans="1:12" x14ac:dyDescent="0.25">
      <c r="A34" s="1" t="s">
        <v>8</v>
      </c>
      <c r="B34" s="9">
        <v>0.34</v>
      </c>
      <c r="C34" s="9">
        <v>0.36</v>
      </c>
      <c r="D34" s="9">
        <v>0.38</v>
      </c>
      <c r="E34" s="9">
        <v>0.42</v>
      </c>
      <c r="F34" s="9">
        <v>0.5</v>
      </c>
      <c r="G34" s="9">
        <v>0.62</v>
      </c>
      <c r="H34" s="9">
        <v>0.76</v>
      </c>
      <c r="I34" s="9">
        <v>0.79</v>
      </c>
      <c r="J34" s="9">
        <v>0.65</v>
      </c>
      <c r="K34" s="10">
        <v>0.52</v>
      </c>
    </row>
    <row r="35" spans="1:12" x14ac:dyDescent="0.25">
      <c r="A35" s="1" t="s">
        <v>9</v>
      </c>
      <c r="B35" s="9">
        <v>0.32</v>
      </c>
      <c r="C35" s="9">
        <v>0.3</v>
      </c>
      <c r="D35" s="9">
        <v>0.28000000000000003</v>
      </c>
      <c r="E35" s="9">
        <v>0.24</v>
      </c>
      <c r="F35" s="9">
        <v>0.17</v>
      </c>
      <c r="G35" s="9">
        <v>0.05</v>
      </c>
      <c r="H35" s="9">
        <v>-0.1</v>
      </c>
      <c r="I35" s="9">
        <v>-0.1</v>
      </c>
      <c r="J35" s="9">
        <v>0.02</v>
      </c>
      <c r="K35" s="10">
        <v>0.14000000000000001</v>
      </c>
    </row>
    <row r="36" spans="1:12" x14ac:dyDescent="0.25">
      <c r="A36" s="1" t="s">
        <v>10</v>
      </c>
      <c r="B36" s="4">
        <f>SUM(B32+B34-B33-B35)/4</f>
        <v>1.4999999999999999E-2</v>
      </c>
      <c r="C36" s="4">
        <f t="shared" ref="C36:K36" si="6">SUM(C32+C34-C33-C35)/4</f>
        <v>0.03</v>
      </c>
      <c r="D36" s="4">
        <f t="shared" si="6"/>
        <v>5.2499999999999991E-2</v>
      </c>
      <c r="E36" s="4">
        <f t="shared" si="6"/>
        <v>0.09</v>
      </c>
      <c r="F36" s="4">
        <f t="shared" si="6"/>
        <v>0.16500000000000001</v>
      </c>
      <c r="G36" s="4">
        <f t="shared" si="6"/>
        <v>0.29250000000000004</v>
      </c>
      <c r="H36" s="4">
        <f t="shared" si="6"/>
        <v>0.43000000000000005</v>
      </c>
      <c r="I36" s="4">
        <f t="shared" si="6"/>
        <v>0.44750000000000001</v>
      </c>
      <c r="J36" s="4">
        <f t="shared" si="6"/>
        <v>0.3175</v>
      </c>
      <c r="K36" s="4">
        <f t="shared" si="6"/>
        <v>0.19</v>
      </c>
    </row>
    <row r="37" spans="1:12" x14ac:dyDescent="0.25">
      <c r="A37" s="1" t="s">
        <v>17</v>
      </c>
      <c r="B37" s="5">
        <f>B36/510</f>
        <v>2.941176470588235E-5</v>
      </c>
      <c r="C37" s="5">
        <f t="shared" ref="C37:K37" si="7">C36/510</f>
        <v>5.8823529411764701E-5</v>
      </c>
      <c r="D37" s="5">
        <f t="shared" si="7"/>
        <v>1.0294117647058821E-4</v>
      </c>
      <c r="E37" s="5">
        <f t="shared" si="7"/>
        <v>1.764705882352941E-4</v>
      </c>
      <c r="F37" s="5">
        <f t="shared" si="7"/>
        <v>3.2352941176470591E-4</v>
      </c>
      <c r="G37" s="5">
        <f t="shared" si="7"/>
        <v>5.7352941176470591E-4</v>
      </c>
      <c r="H37" s="5">
        <f t="shared" si="7"/>
        <v>8.4313725490196086E-4</v>
      </c>
      <c r="I37" s="5">
        <f t="shared" si="7"/>
        <v>8.7745098039215689E-4</v>
      </c>
      <c r="J37" s="5">
        <f t="shared" si="7"/>
        <v>6.2254901960784315E-4</v>
      </c>
      <c r="K37" s="5">
        <f t="shared" si="7"/>
        <v>3.7254901960784314E-4</v>
      </c>
      <c r="L37" s="6"/>
    </row>
    <row r="38" spans="1:12" x14ac:dyDescent="0.25">
      <c r="A38" s="12" t="s">
        <v>18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2" x14ac:dyDescent="0.25">
      <c r="A39" s="1" t="s">
        <v>5</v>
      </c>
      <c r="B39" s="1">
        <v>-6</v>
      </c>
      <c r="C39" s="1">
        <v>-4</v>
      </c>
      <c r="D39" s="1">
        <v>-2</v>
      </c>
      <c r="E39" s="1">
        <v>0</v>
      </c>
      <c r="F39" s="1">
        <v>2</v>
      </c>
      <c r="G39" s="1">
        <v>4</v>
      </c>
      <c r="H39" s="1">
        <v>6</v>
      </c>
      <c r="I39" s="1">
        <v>8</v>
      </c>
      <c r="J39" s="1">
        <v>10</v>
      </c>
      <c r="K39" s="1">
        <v>12</v>
      </c>
    </row>
    <row r="40" spans="1:12" x14ac:dyDescent="0.25">
      <c r="A40" s="1" t="s">
        <v>6</v>
      </c>
      <c r="B40" s="7">
        <v>-0.18</v>
      </c>
      <c r="C40" s="7">
        <v>-0.04</v>
      </c>
      <c r="D40" s="7">
        <v>0.11</v>
      </c>
      <c r="E40" s="7">
        <v>0.21</v>
      </c>
      <c r="F40" s="7">
        <v>0.16</v>
      </c>
      <c r="G40" s="7">
        <v>0.13</v>
      </c>
      <c r="H40" s="7">
        <v>0.19</v>
      </c>
      <c r="I40" s="7">
        <v>0.16</v>
      </c>
      <c r="J40" s="7">
        <v>0.01</v>
      </c>
      <c r="K40" s="8">
        <v>-0.13</v>
      </c>
    </row>
    <row r="41" spans="1:12" x14ac:dyDescent="0.25">
      <c r="A41" s="1" t="s">
        <v>7</v>
      </c>
      <c r="B41" s="9">
        <v>-0.53</v>
      </c>
      <c r="C41" s="9">
        <v>-0.67</v>
      </c>
      <c r="D41" s="9">
        <v>-0.85</v>
      </c>
      <c r="E41" s="9">
        <v>-0.93</v>
      </c>
      <c r="F41" s="9">
        <v>-0.87</v>
      </c>
      <c r="G41" s="9">
        <v>-0.85</v>
      </c>
      <c r="H41" s="9">
        <v>-0.9</v>
      </c>
      <c r="I41" s="9">
        <v>-0.87</v>
      </c>
      <c r="J41" s="9">
        <v>-0.68</v>
      </c>
      <c r="K41" s="10">
        <v>-0.56000000000000005</v>
      </c>
    </row>
    <row r="42" spans="1:12" x14ac:dyDescent="0.25">
      <c r="A42" s="1" t="s">
        <v>8</v>
      </c>
      <c r="B42" s="9">
        <v>0.5</v>
      </c>
      <c r="C42" s="9">
        <v>0.64</v>
      </c>
      <c r="D42" s="9">
        <v>0.81</v>
      </c>
      <c r="E42" s="9">
        <v>0.91</v>
      </c>
      <c r="F42" s="9">
        <v>0.86</v>
      </c>
      <c r="G42" s="9">
        <v>0.83</v>
      </c>
      <c r="H42" s="9">
        <v>0.89</v>
      </c>
      <c r="I42" s="9">
        <v>0.85</v>
      </c>
      <c r="J42" s="9">
        <v>0.68</v>
      </c>
      <c r="K42" s="10">
        <v>0.54</v>
      </c>
    </row>
    <row r="43" spans="1:12" x14ac:dyDescent="0.25">
      <c r="A43" s="1" t="s">
        <v>9</v>
      </c>
      <c r="B43" s="9">
        <v>0.16</v>
      </c>
      <c r="C43" s="9">
        <v>0.02</v>
      </c>
      <c r="D43" s="9">
        <v>-0.15</v>
      </c>
      <c r="E43" s="9">
        <v>-0.22</v>
      </c>
      <c r="F43" s="9">
        <v>-0.16</v>
      </c>
      <c r="G43" s="9">
        <v>-0.14000000000000001</v>
      </c>
      <c r="H43" s="9">
        <v>-0.21</v>
      </c>
      <c r="I43" s="9">
        <v>-0.16</v>
      </c>
      <c r="J43" s="9">
        <v>0</v>
      </c>
      <c r="K43" s="10">
        <v>0.12</v>
      </c>
    </row>
    <row r="44" spans="1:12" x14ac:dyDescent="0.25">
      <c r="A44" s="1" t="s">
        <v>10</v>
      </c>
      <c r="B44" s="4">
        <f>SUM(B40+B42-B41-B43)/4</f>
        <v>0.17250000000000001</v>
      </c>
      <c r="C44" s="4">
        <f t="shared" ref="C44:K44" si="8">SUM(C40+C42-C41-C43)/4</f>
        <v>0.3125</v>
      </c>
      <c r="D44" s="4">
        <f t="shared" si="8"/>
        <v>0.48</v>
      </c>
      <c r="E44" s="4">
        <f t="shared" si="8"/>
        <v>0.56750000000000012</v>
      </c>
      <c r="F44" s="4">
        <f t="shared" si="8"/>
        <v>0.51250000000000007</v>
      </c>
      <c r="G44" s="4">
        <f t="shared" si="8"/>
        <v>0.48750000000000004</v>
      </c>
      <c r="H44" s="4">
        <f t="shared" si="8"/>
        <v>0.54749999999999999</v>
      </c>
      <c r="I44" s="4">
        <f t="shared" si="8"/>
        <v>0.51</v>
      </c>
      <c r="J44" s="4">
        <f t="shared" si="8"/>
        <v>0.34250000000000003</v>
      </c>
      <c r="K44" s="4">
        <f t="shared" si="8"/>
        <v>0.21250000000000002</v>
      </c>
    </row>
    <row r="45" spans="1:12" x14ac:dyDescent="0.25">
      <c r="A45" s="1" t="s">
        <v>19</v>
      </c>
      <c r="B45" s="5">
        <f>B44/510</f>
        <v>3.3823529411764711E-4</v>
      </c>
      <c r="C45" s="5">
        <f t="shared" ref="C45:K45" si="9">C44/510</f>
        <v>6.1274509803921568E-4</v>
      </c>
      <c r="D45" s="5">
        <f t="shared" si="9"/>
        <v>9.4117647058823521E-4</v>
      </c>
      <c r="E45" s="5">
        <f t="shared" si="9"/>
        <v>1.1127450980392159E-3</v>
      </c>
      <c r="F45" s="5">
        <f t="shared" si="9"/>
        <v>1.0049019607843138E-3</v>
      </c>
      <c r="G45" s="5">
        <f t="shared" si="9"/>
        <v>9.5588235294117652E-4</v>
      </c>
      <c r="H45" s="5">
        <f t="shared" si="9"/>
        <v>1.0735294117647058E-3</v>
      </c>
      <c r="I45" s="5">
        <f t="shared" si="9"/>
        <v>1E-3</v>
      </c>
      <c r="J45" s="5">
        <f t="shared" si="9"/>
        <v>6.7156862745098049E-4</v>
      </c>
      <c r="K45" s="5">
        <f t="shared" si="9"/>
        <v>4.1666666666666669E-4</v>
      </c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2" x14ac:dyDescent="0.25">
      <c r="A47" s="1" t="s">
        <v>20</v>
      </c>
      <c r="B47" s="5">
        <f>SUM(B37,B29)</f>
        <v>3.4313725490196079E-4</v>
      </c>
      <c r="C47" s="5">
        <f t="shared" ref="C47:K47" si="10">SUM(C37,C29)</f>
        <v>6.1764705882352941E-4</v>
      </c>
      <c r="D47" s="5">
        <f t="shared" si="10"/>
        <v>9.5098039215686279E-4</v>
      </c>
      <c r="E47" s="5">
        <f t="shared" si="10"/>
        <v>1.1029411764705882E-3</v>
      </c>
      <c r="F47" s="5">
        <f t="shared" si="10"/>
        <v>9.9509803921568629E-4</v>
      </c>
      <c r="G47" s="5">
        <f t="shared" si="10"/>
        <v>9.6078431372549026E-4</v>
      </c>
      <c r="H47" s="5">
        <f t="shared" si="10"/>
        <v>1.0686274509803923E-3</v>
      </c>
      <c r="I47" s="5">
        <f t="shared" si="10"/>
        <v>1E-3</v>
      </c>
      <c r="J47" s="5">
        <f t="shared" si="10"/>
        <v>6.9607843137254905E-4</v>
      </c>
      <c r="K47" s="5">
        <f t="shared" si="10"/>
        <v>4.2156862745098037E-4</v>
      </c>
    </row>
  </sheetData>
  <mergeCells count="6">
    <mergeCell ref="A3:K3"/>
    <mergeCell ref="A22:K22"/>
    <mergeCell ref="A30:K30"/>
    <mergeCell ref="A38:K38"/>
    <mergeCell ref="A11:K12"/>
    <mergeCell ref="A20:K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Chart1</vt:lpstr>
      <vt:lpstr>Chart2</vt:lpstr>
      <vt:lpstr>Chart3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2022-09-28T06:33:00Z</dcterms:created>
  <dcterms:modified xsi:type="dcterms:W3CDTF">2022-11-03T17:55:15Z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0402E6D2CD934845A4252510B1081960</vt:lpwstr>
  </property>
  <property fmtid="{D5CDD505-2E9C-101B-9397-08002B2CF9AE}" pid="3" name="KSOProductBuildVer">
    <vt:lpwstr>2052-11.1.0.12598</vt:lpwstr>
  </property>
</Properties>
</file>